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.1" sheetId="11" r:id="rId1"/>
    <sheet name="1.2" sheetId="1" r:id="rId2"/>
    <sheet name="1.3" sheetId="12" r:id="rId3"/>
    <sheet name="1.6" sheetId="2" r:id="rId4"/>
    <sheet name="1.9" sheetId="15" r:id="rId5"/>
    <sheet name="3.1" sheetId="8" r:id="rId6"/>
    <sheet name="3.2" sheetId="13" r:id="rId7"/>
    <sheet name="3.3" sheetId="14" r:id="rId8"/>
    <sheet name="6.1" sheetId="3" r:id="rId9"/>
    <sheet name="6.2" sheetId="4" r:id="rId10"/>
    <sheet name="6.3" sheetId="5" r:id="rId11"/>
    <sheet name="6.4" sheetId="7" r:id="rId12"/>
    <sheet name="7.1" sheetId="9" r:id="rId13"/>
    <sheet name="7.2" sheetId="10" r:id="rId14"/>
  </sheets>
  <definedNames>
    <definedName name="_xlnm.Print_Area" localSheetId="0">'1.1'!$A$1:$C$24</definedName>
    <definedName name="_xlnm.Print_Area" localSheetId="3">'1.6'!$A$1:$J$15</definedName>
    <definedName name="_xlnm.Print_Area" localSheetId="4">'1.9'!$A$1:$F$28</definedName>
    <definedName name="_xlnm.Print_Area" localSheetId="5">'3.1'!$B$1:$G$14</definedName>
  </definedNames>
  <calcPr calcId="152511"/>
</workbook>
</file>

<file path=xl/calcChain.xml><?xml version="1.0" encoding="utf-8"?>
<calcChain xmlns="http://schemas.openxmlformats.org/spreadsheetml/2006/main">
  <c r="H10" i="9" l="1"/>
  <c r="I13" i="4"/>
  <c r="H8" i="3"/>
  <c r="H11" i="9" l="1"/>
  <c r="H8" i="10" l="1"/>
  <c r="H9" i="9"/>
  <c r="H12" i="9" s="1"/>
  <c r="I9" i="5" l="1"/>
  <c r="F22" i="5"/>
  <c r="E22" i="5"/>
  <c r="I9" i="4"/>
  <c r="F19" i="3" l="1"/>
  <c r="F10" i="3"/>
  <c r="D9" i="15" l="1"/>
  <c r="F8" i="1" l="1"/>
  <c r="F9" i="1" s="1"/>
  <c r="H11" i="10" l="1"/>
  <c r="I26" i="4"/>
  <c r="I32" i="4" s="1"/>
  <c r="D21" i="7" s="1"/>
  <c r="D49" i="7" l="1"/>
  <c r="E21" i="7"/>
  <c r="I17" i="5"/>
  <c r="I30" i="5" s="1"/>
  <c r="H17" i="3"/>
  <c r="H30" i="3" s="1"/>
  <c r="E49" i="7" l="1"/>
  <c r="F21" i="7"/>
  <c r="G8" i="5"/>
  <c r="G28" i="4"/>
  <c r="G18" i="4"/>
  <c r="G17" i="4"/>
  <c r="G15" i="4"/>
  <c r="G12" i="4"/>
  <c r="G11" i="4"/>
  <c r="E24" i="3"/>
  <c r="D24" i="3"/>
  <c r="F16" i="3"/>
  <c r="F13" i="3"/>
  <c r="F15" i="3"/>
  <c r="F14" i="3"/>
  <c r="F11" i="3"/>
  <c r="G21" i="7" l="1"/>
  <c r="F49" i="7"/>
  <c r="H21" i="7" l="1"/>
  <c r="H49" i="7" s="1"/>
  <c r="G49" i="7"/>
</calcChain>
</file>

<file path=xl/sharedStrings.xml><?xml version="1.0" encoding="utf-8"?>
<sst xmlns="http://schemas.openxmlformats.org/spreadsheetml/2006/main" count="446" uniqueCount="232">
  <si>
    <t xml:space="preserve">Показатель средней продолжительности прекращений передачи электрической энергии (П_п) </t>
  </si>
  <si>
    <t>Т_пр - фактическая суммарная продолжительность всех прекращений передачи электрической энергии в отношении потребителей услуг за расчетный период регулирования, часы</t>
  </si>
  <si>
    <t>П_п - показатель средней продолжительности прекращений передачи электрической энергии в каждом расчетном периоде регулирования в пределах долгосрочного периода регулирования определяется по формуле                     П_п = Т_пр / N_тп</t>
  </si>
  <si>
    <t xml:space="preserve">N_тп - максимальное за расчетный период регулирования число точек присоединения потребителей услуг к электрической сети электросетевой организации, в том числе принятых в опытно-промышленную эксплуатацию, шт. </t>
  </si>
  <si>
    <t xml:space="preserve">Суммарная продолжительность прекращений передачи электрической энергии, час. (Т_пр) </t>
  </si>
  <si>
    <t xml:space="preserve">Мероприятия, направленные на улучшение показателя &lt;*&gt; </t>
  </si>
  <si>
    <t xml:space="preserve">Описание (обоснование) </t>
  </si>
  <si>
    <t xml:space="preserve">Показатель средней  продолжительности прекращений передачи электрической энергии (П_п) </t>
  </si>
  <si>
    <t xml:space="preserve">&lt;*&gt;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 </t>
  </si>
  <si>
    <t xml:space="preserve">Наименование параметра (критерия), характеризующего индикатор </t>
  </si>
  <si>
    <t>Значение</t>
  </si>
  <si>
    <t xml:space="preserve">фактическое (Ф) </t>
  </si>
  <si>
    <t xml:space="preserve">плановое (П) </t>
  </si>
  <si>
    <t xml:space="preserve">Ф / П x 100, % </t>
  </si>
  <si>
    <t>Зависимость</t>
  </si>
  <si>
    <t xml:space="preserve">Оценочный балл </t>
  </si>
  <si>
    <t xml:space="preserve">1. Возможность личного приема заявителей и потребителей услуг уполномоченными должностными лицами территориальной сетевой организации - всего </t>
  </si>
  <si>
    <t xml:space="preserve">в том числе, по критериям: </t>
  </si>
  <si>
    <t xml:space="preserve"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 </t>
  </si>
  <si>
    <t xml:space="preserve">в том числе: </t>
  </si>
  <si>
    <t xml:space="preserve">а) регламенты оказания услуг и рассмотрения обращений заявителей и потребителей услуг, шт. </t>
  </si>
  <si>
    <t xml:space="preserve">б) наличие положения о деятельности структурного подразделения по работе с заявителями и потребителями услуг (наличие - 1, отсутствие - 0), шт. </t>
  </si>
  <si>
    <t xml:space="preserve">в) должностные инструкции сотрудников, обслуживающих заявителей и потребителей услуг, шт. </t>
  </si>
  <si>
    <t xml:space="preserve">г) утвержденные территориальной сетевой организацией в установленном порядке формы отчетности о работе с заявителями и потребителями услуг, шт. </t>
  </si>
  <si>
    <t xml:space="preserve">2. Наличие телефонной связи для обращений потребителей услуг к уполномоченным должностным лицам территориальной сетевой организации </t>
  </si>
  <si>
    <t xml:space="preserve">в том числе по критериям: </t>
  </si>
  <si>
    <t xml:space="preserve">2.1. Наличие единого телефонного номера для приема обращений потребителей услуг (наличие - 1, отсутствие - 0) </t>
  </si>
  <si>
    <t xml:space="preserve"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 </t>
  </si>
  <si>
    <t xml:space="preserve"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 </t>
  </si>
  <si>
    <t xml:space="preserve"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 </t>
  </si>
  <si>
    <t xml:space="preserve"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 </t>
  </si>
  <si>
    <t xml:space="preserve">5. Простота и доступность схемы обжалования потребителями услуг действий должностных лиц территориальной сетевой организации, по критерию </t>
  </si>
  <si>
    <t xml:space="preserve"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 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</si>
  <si>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 </t>
  </si>
  <si>
    <t xml:space="preserve"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 </t>
  </si>
  <si>
    <t xml:space="preserve"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 </t>
  </si>
  <si>
    <t xml:space="preserve">7. Итого по индикатору информативности </t>
  </si>
  <si>
    <t xml:space="preserve">прямая </t>
  </si>
  <si>
    <t>обратная</t>
  </si>
  <si>
    <t xml:space="preserve"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 </t>
  </si>
  <si>
    <t xml:space="preserve">1.1. Среднее время на подготовку и направление проекта договора на осуществление технологического присоединения заявителю, дней </t>
  </si>
  <si>
    <t xml:space="preserve"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 </t>
  </si>
  <si>
    <t xml:space="preserve">2. Соблюдение сроков по процедурам взаимодействия с потребителями услуг (заявителями) - всего </t>
  </si>
  <si>
    <t xml:space="preserve"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 </t>
  </si>
  <si>
    <t xml:space="preserve">2.2. Среднее время, необходимое для оборудования точки поставки приборами учета с момента подачи заявления потребителем услуг: 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</si>
  <si>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</si>
  <si>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 xml:space="preserve">б) для остальных потребителей услуг, дней </t>
  </si>
  <si>
    <t xml:space="preserve"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 </t>
  </si>
  <si>
    <t xml:space="preserve">3. Отсутствие (наличие) нарушений требований антимонопольного законодательства Российской Федерации, по критерию </t>
  </si>
  <si>
    <t xml:space="preserve"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 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</si>
  <si>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</t>
  </si>
  <si>
    <t xml:space="preserve"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 </t>
  </si>
  <si>
    <t xml:space="preserve">5. Соблюдение требований нормативных правовых актов Российской Федерации по поддержанию качества электрической энергии, по критерию </t>
  </si>
  <si>
    <t xml:space="preserve"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 </t>
  </si>
  <si>
    <t xml:space="preserve">6. Наличие взаимодействия с потребителями услуг при выводе оборудования в ремонт и (или) из эксплуатации </t>
  </si>
  <si>
    <t xml:space="preserve"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 </t>
  </si>
  <si>
    <t xml:space="preserve"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 </t>
  </si>
  <si>
    <t xml:space="preserve">7. Соблюдение требований нормативных правовых актов по защите персональных данных потребителей услуг (заявителей), по критерию </t>
  </si>
  <si>
    <t xml:space="preserve"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 </t>
  </si>
  <si>
    <t xml:space="preserve">8. Итого по индикатору исполнительности </t>
  </si>
  <si>
    <t xml:space="preserve">обратная </t>
  </si>
  <si>
    <t>прямая</t>
  </si>
  <si>
    <t xml:space="preserve"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 </t>
  </si>
  <si>
    <t xml:space="preserve">2. Степень удовлетворения обращений потребителей услуг </t>
  </si>
  <si>
    <t xml:space="preserve">2.6. Количество реализованных изменений в деятельности организации, направленных на повышение качества обслуживания потребителей услуг, шт. </t>
  </si>
  <si>
    <t xml:space="preserve">3. Оперативность реагирования на обращения потребителей услуг - всего </t>
  </si>
  <si>
    <t xml:space="preserve">3.1. Средняя продолжительность времени принятия мер по результатам обращения потребителя услуг, дней 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</si>
  <si>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</t>
  </si>
  <si>
    <t xml:space="preserve">а) письменных опросов, шт. на 1000 потребителей услуг </t>
  </si>
  <si>
    <t xml:space="preserve">б) электронной связи через сеть Интернет, шт. на 1000 потребителей услуг </t>
  </si>
  <si>
    <t xml:space="preserve">в) &lt;*&gt; системы автоинформирования, шт. на 1000 потребителей услуг </t>
  </si>
  <si>
    <t xml:space="preserve">4. Индивидуальность подхода к потребителям услуг льготных категорий, по критерию </t>
  </si>
  <si>
    <t xml:space="preserve"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 </t>
  </si>
  <si>
    <t xml:space="preserve"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 </t>
  </si>
  <si>
    <t xml:space="preserve">5.1. Средняя продолжительность времени на принятие территориальной сетевой организацией мер по возмещению потребителю услуг убытков, месяцев </t>
  </si>
  <si>
    <t xml:space="preserve"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 </t>
  </si>
  <si>
    <t xml:space="preserve">6. Итого по индикатору результативность обратной связи </t>
  </si>
  <si>
    <t xml:space="preserve">прямая  </t>
  </si>
  <si>
    <t xml:space="preserve">предлагаемые плановые значения параметров (критериев), характеризующих индикаторы качества &lt;**&gt; </t>
  </si>
  <si>
    <t xml:space="preserve">И_н 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</si>
  <si>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</si>
  <si>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</si>
  <si>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</si>
  <si>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</si>
  <si>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</si>
  <si>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</si>
  <si>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</si>
  <si>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</si>
  <si>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</si>
  <si>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</si>
  <si>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</si>
  <si>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</si>
  <si>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</si>
  <si>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И_с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</si>
  <si>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</si>
  <si>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</si>
  <si>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</si>
  <si>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</si>
  <si>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</si>
  <si>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</si>
  <si>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t xml:space="preserve">Р_с </t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</si>
  <si>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</si>
  <si>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</si>
  <si>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</si>
  <si>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</si>
  <si>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</si>
  <si>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</si>
  <si>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</si>
  <si>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</si>
  <si>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 xml:space="preserve">Число, шт. </t>
  </si>
  <si>
    <t xml:space="preserve">N формулы Методических указаний </t>
  </si>
  <si>
    <t xml:space="preserve">Плановое значение показателя П_п, П(пл)_п </t>
  </si>
  <si>
    <t xml:space="preserve">Плановое значение показателя П_тпр, П(пл)_тпр </t>
  </si>
  <si>
    <t xml:space="preserve">Плановое значение показателя П_тсо, П(пл)_тсо </t>
  </si>
  <si>
    <t xml:space="preserve">Оценка достижения показателя уровня надежности оказываемых услуг, К_над </t>
  </si>
  <si>
    <t xml:space="preserve">Оценка достижения показателя уровня качества оказываемых услуг, К_кач (организации по управлению единой национальной (общероссийской) электрической сетью) </t>
  </si>
  <si>
    <t xml:space="preserve">Оценка достижения показателя уровня качества оказываемых услуг, К_кач (территориальной сетевой организации) </t>
  </si>
  <si>
    <t xml:space="preserve">Коэффициент значимости показателя уровня надежности оказываемых услуг, альфа  </t>
  </si>
  <si>
    <t xml:space="preserve">Коэффициент значимости показателя уровня качества оказываемых услуг, бета </t>
  </si>
  <si>
    <t xml:space="preserve">Оценка достижения показателя уровня качества оказываемых услуг, К_кач </t>
  </si>
  <si>
    <t xml:space="preserve">Модернизация электрических сетей </t>
  </si>
  <si>
    <t>-</t>
  </si>
  <si>
    <t>1</t>
  </si>
  <si>
    <t xml:space="preserve">Обобщенный показатель уровня надежности и качества оказываемых услуг, К_об </t>
  </si>
  <si>
    <t>Количество точек присоединения потребителей услуг к электрической сети электросетевой организации, шт.</t>
  </si>
  <si>
    <t xml:space="preserve">Работы по инвестиционной программе     </t>
  </si>
  <si>
    <t xml:space="preserve">&lt;*&gt;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 
&lt;**&gt; Нумерация пунктов показателей параметров, характеризующих индикаторы качества, приведена в соответствии с формами 6.1 - 6.3 настоящего Приложения. 
</t>
  </si>
  <si>
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(N_заяв_тпр) </t>
  </si>
  <si>
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 (N_нс_заяв_тпр) </t>
  </si>
  <si>
    <t xml:space="preserve">Показатель качества рассмотрения заявок на технологическое присоединение к сети  (П_заяв_тпр) 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</si>
  <si>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(N_сд_тпр) 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</si>
  <si>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 (N_нс_сд_тпр) </t>
  </si>
  <si>
    <t xml:space="preserve">Показатель качества исполнения договоров об осуществлении технологического присоединения заявителей к сети  (П_нс_тпр) </t>
  </si>
  <si>
    <t>Максимальное значение по гр. 3 формы 1.1</t>
  </si>
  <si>
    <t>Сумма по гр. 2 формы 1.1</t>
  </si>
  <si>
    <t>________________ООО «ЭнергоХолдинг»________________</t>
  </si>
  <si>
    <t>Наименование сетевой организации</t>
  </si>
  <si>
    <t>Продолжительность прекращения, час.</t>
  </si>
  <si>
    <t>N 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</si>
  <si>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</si>
  <si>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</si>
  <si>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потребителей услуг сетевой организации, шт.</t>
  </si>
  <si>
    <t>В соответствии с заключенными договорами по передаче электроэнергии</t>
  </si>
  <si>
    <t xml:space="preserve">                     ________________ООО «ЭнергоХолдинг»                           ________________</t>
  </si>
  <si>
    <t xml:space="preserve">     </t>
  </si>
  <si>
    <r>
      <t xml:space="preserve">           </t>
    </r>
    <r>
      <rPr>
        <b/>
        <u/>
        <sz val="12"/>
        <color theme="1"/>
        <rFont val="Times New Roman"/>
        <family val="1"/>
        <charset val="204"/>
      </rPr>
      <t>Директор</t>
    </r>
    <r>
      <rPr>
        <u/>
        <sz val="12"/>
        <color theme="1"/>
        <rFont val="Times New Roman"/>
        <family val="1"/>
        <charset val="204"/>
      </rPr>
      <t>________</t>
    </r>
    <r>
      <rPr>
        <b/>
        <u/>
        <sz val="12"/>
        <color theme="1"/>
        <rFont val="Times New Roman"/>
        <family val="1"/>
        <charset val="204"/>
      </rPr>
      <t>Сахненко А.А.</t>
    </r>
    <r>
      <rPr>
        <u/>
        <sz val="12"/>
        <color theme="1"/>
        <rFont val="Times New Roman"/>
        <family val="1"/>
        <charset val="204"/>
      </rPr>
      <t>______________________</t>
    </r>
    <r>
      <rPr>
        <sz val="12"/>
        <color theme="1"/>
        <rFont val="Times New Roman"/>
        <family val="1"/>
        <charset val="204"/>
      </rPr>
      <t xml:space="preserve"> </t>
    </r>
  </si>
  <si>
    <t xml:space="preserve">                Подпись</t>
  </si>
  <si>
    <t xml:space="preserve">               Должность                              Ф.И.О.                          </t>
  </si>
  <si>
    <r>
      <t xml:space="preserve">           </t>
    </r>
    <r>
      <rPr>
        <b/>
        <u/>
        <sz val="12"/>
        <color theme="1"/>
        <rFont val="Times New Roman"/>
        <family val="1"/>
        <charset val="204"/>
      </rPr>
      <t>Директор</t>
    </r>
    <r>
      <rPr>
        <u/>
        <sz val="12"/>
        <color theme="1"/>
        <rFont val="Times New Roman"/>
        <family val="1"/>
        <charset val="204"/>
      </rPr>
      <t>________</t>
    </r>
    <r>
      <rPr>
        <b/>
        <u/>
        <sz val="12"/>
        <color theme="1"/>
        <rFont val="Times New Roman"/>
        <family val="1"/>
        <charset val="204"/>
      </rPr>
      <t>Сахненко А.А.</t>
    </r>
    <r>
      <rPr>
        <u/>
        <sz val="12"/>
        <color theme="1"/>
        <rFont val="Times New Roman"/>
        <family val="1"/>
        <charset val="204"/>
      </rPr>
      <t xml:space="preserve">______________________ </t>
    </r>
  </si>
  <si>
    <t xml:space="preserve">    </t>
  </si>
  <si>
    <r>
      <t xml:space="preserve">           </t>
    </r>
    <r>
      <rPr>
        <b/>
        <u/>
        <sz val="12"/>
        <color theme="1"/>
        <rFont val="Times New Roman"/>
        <family val="1"/>
        <charset val="204"/>
      </rPr>
      <t>Директор</t>
    </r>
    <r>
      <rPr>
        <u/>
        <sz val="12"/>
        <color theme="1"/>
        <rFont val="Times New Roman"/>
        <family val="1"/>
        <charset val="204"/>
      </rPr>
      <t xml:space="preserve">________     </t>
    </r>
    <r>
      <rPr>
        <b/>
        <u/>
        <sz val="12"/>
        <color theme="1"/>
        <rFont val="Times New Roman"/>
        <family val="1"/>
        <charset val="204"/>
      </rPr>
      <t>Сахненко А.А.</t>
    </r>
    <r>
      <rPr>
        <u/>
        <sz val="12"/>
        <color theme="1"/>
        <rFont val="Times New Roman"/>
        <family val="1"/>
        <charset val="204"/>
      </rPr>
      <t xml:space="preserve">______________________ </t>
    </r>
  </si>
  <si>
    <t xml:space="preserve">               Должность                                       Ф.И.О.                          </t>
  </si>
  <si>
    <t xml:space="preserve">                                  Подпись</t>
  </si>
  <si>
    <t xml:space="preserve">                Должность                              Ф.И.О.                                    Подпись</t>
  </si>
  <si>
    <t xml:space="preserve">                   ___ООО «ЭнергоХолдинг»                           __</t>
  </si>
  <si>
    <t>Характеристики и (или) условия деятельности сетевой организации &lt;1&gt;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</si>
  <si>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</si>
  <si>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</si>
  <si>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>Протяженность линий электропередачи в одноцепном выражении (ЛЭП), км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</si>
  <si>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</si>
  <si>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</si>
  <si>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Число разъединителей и выключателей, шт.</t>
  </si>
  <si>
    <t>Средняя летняя температура, °C</t>
  </si>
  <si>
    <t>Номер группы (m) территориальной сетевой организации по показателю Пsaidi</t>
  </si>
  <si>
    <t>Номер группы (m) территориальной сетевой организации по показателю Пsaifi</t>
  </si>
  <si>
    <t xml:space="preserve">   Наименование сетевой организации</t>
  </si>
  <si>
    <r>
      <t xml:space="preserve"> ________________</t>
    </r>
    <r>
      <rPr>
        <b/>
        <u/>
        <sz val="11"/>
        <color theme="1"/>
        <rFont val="Times New Roman"/>
        <family val="1"/>
        <charset val="204"/>
      </rPr>
      <t>ООО «ЭнергоХолдинг»</t>
    </r>
    <r>
      <rPr>
        <b/>
        <sz val="11"/>
        <color theme="1"/>
        <rFont val="Times New Roman"/>
        <family val="1"/>
        <charset val="204"/>
      </rPr>
      <t>________________</t>
    </r>
  </si>
  <si>
    <t>1.1</t>
  </si>
  <si>
    <t xml:space="preserve">&lt;1&gt; 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Число разъединителей и выключателей - совокупное число разъединителей и выключателей территориальной сетевой организации, шт.;
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
</t>
  </si>
  <si>
    <t xml:space="preserve"> Подпись</t>
  </si>
  <si>
    <r>
      <t xml:space="preserve">            </t>
    </r>
    <r>
      <rPr>
        <b/>
        <u/>
        <sz val="12"/>
        <color theme="1"/>
        <rFont val="Times New Roman"/>
        <family val="1"/>
        <charset val="204"/>
      </rPr>
      <t>Директор</t>
    </r>
    <r>
      <rPr>
        <u/>
        <sz val="12"/>
        <color theme="1"/>
        <rFont val="Times New Roman"/>
        <family val="1"/>
        <charset val="204"/>
      </rPr>
      <t xml:space="preserve">                             </t>
    </r>
    <r>
      <rPr>
        <b/>
        <u/>
        <sz val="12"/>
        <color theme="1"/>
        <rFont val="Times New Roman"/>
        <family val="1"/>
        <charset val="204"/>
      </rPr>
      <t>Сахненко А.А.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</t>
    </r>
  </si>
  <si>
    <t xml:space="preserve">                   Наименование территориальной сетевой организации</t>
  </si>
  <si>
    <t xml:space="preserve">Параметр (критерий), характеризующий индикатор 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</si>
  <si>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 </t>
  </si>
  <si>
    <t xml:space="preserve">               Должность                                           Ф.И.О.          </t>
  </si>
  <si>
    <t xml:space="preserve">                  Подпись</t>
  </si>
  <si>
    <r>
      <t xml:space="preserve">             </t>
    </r>
    <r>
      <rPr>
        <b/>
        <u/>
        <sz val="12"/>
        <color theme="1"/>
        <rFont val="Times New Roman"/>
        <family val="1"/>
        <charset val="204"/>
      </rPr>
      <t>Директор</t>
    </r>
    <r>
      <rPr>
        <u/>
        <sz val="12"/>
        <color theme="1"/>
        <rFont val="Times New Roman"/>
        <family val="1"/>
        <charset val="204"/>
      </rPr>
      <t>___________</t>
    </r>
    <r>
      <rPr>
        <b/>
        <u/>
        <sz val="12"/>
        <color theme="1"/>
        <rFont val="Times New Roman"/>
        <family val="1"/>
        <charset val="204"/>
      </rPr>
      <t>Сахненко А.А.</t>
    </r>
    <r>
      <rPr>
        <u/>
        <sz val="12"/>
        <color theme="1"/>
        <rFont val="Times New Roman"/>
        <family val="1"/>
        <charset val="204"/>
      </rPr>
      <t xml:space="preserve">______________________ </t>
    </r>
  </si>
  <si>
    <t>Форма 6.3. Расчет значения индикатора результативности обратной связи (для долгострочных периодов регулирования, начавшихся до 2014 года)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</si>
  <si>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 </t>
  </si>
  <si>
    <t xml:space="preserve"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 </t>
  </si>
  <si>
    <t xml:space="preserve"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 </t>
  </si>
  <si>
    <t xml:space="preserve"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 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</si>
  <si>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процентов от общего количества поступивших обращений </t>
  </si>
  <si>
    <t>Показатель</t>
  </si>
  <si>
    <t>Значение показателя, годы:</t>
  </si>
  <si>
    <t>Предлагаемое плановое значение показателя уровня качества оказываемых услуг территориальной сетевой организации</t>
  </si>
  <si>
    <t xml:space="preserve">   Подпись</t>
  </si>
  <si>
    <t xml:space="preserve">                  Должность                                             </t>
  </si>
  <si>
    <t xml:space="preserve">    Ф.И.О.    </t>
  </si>
  <si>
    <t xml:space="preserve">                  Должность                                        Ф.И.О.          </t>
  </si>
  <si>
    <t xml:space="preserve">1.Текущий ремонт электрических сетей     2.Модернизация электрических сетей                           </t>
  </si>
  <si>
    <t>Форма 1.6. Предложения сетевой организации по плановым значениям показателей надежности и качества услуг на каждый расчетный период регулирования в пределах долгосрочного  периода регулирования* &lt;1&gt; (для долгосрочных периодов регулирования, начавшихся до 2014 года)</t>
  </si>
  <si>
    <t>Форма 1.2.  Расчет показателя средней продолжительности прекращений передачи электрической энергии</t>
  </si>
  <si>
    <t xml:space="preserve"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 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</si>
  <si>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2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), час</t>
    </r>
  </si>
  <si>
    <r>
      <t xml:space="preserve">сумма произведений по </t>
    </r>
    <r>
      <rPr>
        <sz val="12"/>
        <color rgb="FF0000FF"/>
        <rFont val="Times New Roman"/>
        <family val="1"/>
        <charset val="204"/>
      </rPr>
      <t>столбцу 9</t>
    </r>
    <r>
      <rPr>
        <sz val="12"/>
        <color theme="1"/>
        <rFont val="Times New Roman"/>
        <family val="1"/>
        <charset val="204"/>
      </rPr>
      <t xml:space="preserve"> и </t>
    </r>
    <r>
      <rPr>
        <sz val="12"/>
        <color rgb="FF0000FF"/>
        <rFont val="Times New Roman"/>
        <family val="1"/>
        <charset val="204"/>
      </rPr>
      <t>столбцу 13</t>
    </r>
    <r>
      <rPr>
        <sz val="12"/>
        <color theme="1"/>
        <rFont val="Times New Roman"/>
        <family val="1"/>
        <charset val="204"/>
      </rPr>
      <t xml:space="preserve"> формы 8.1, деленная на значение </t>
    </r>
    <r>
      <rPr>
        <sz val="12"/>
        <color rgb="FF0000FF"/>
        <rFont val="Times New Roman"/>
        <family val="1"/>
        <charset val="204"/>
      </rPr>
      <t>пункта 1</t>
    </r>
    <r>
      <rPr>
        <sz val="12"/>
        <color theme="1"/>
        <rFont val="Times New Roman"/>
        <family val="1"/>
        <charset val="204"/>
      </rPr>
      <t xml:space="preserve"> Формы 1.3</t>
    </r>
  </si>
  <si>
    <r>
      <t>столбец 9 * столбец 13</t>
    </r>
    <r>
      <rPr>
        <sz val="12"/>
        <color theme="1"/>
        <rFont val="Times New Roman"/>
        <family val="1"/>
        <charset val="204"/>
      </rPr>
      <t>) / пункт 1 формы 1.3).</t>
    </r>
  </si>
  <si>
    <r>
      <t xml:space="preserve">При этом учитываются только события, по которым значения в </t>
    </r>
    <r>
      <rPr>
        <sz val="12"/>
        <color rgb="FF0000FF"/>
        <rFont val="Times New Roman"/>
        <family val="1"/>
        <charset val="204"/>
      </rPr>
      <t>столбце 8</t>
    </r>
    <r>
      <rPr>
        <sz val="12"/>
        <color theme="1"/>
        <rFont val="Times New Roman"/>
        <family val="1"/>
        <charset val="204"/>
      </rPr>
      <t xml:space="preserve"> равны "В", а в </t>
    </r>
    <r>
      <rPr>
        <sz val="12"/>
        <color rgb="FF0000FF"/>
        <rFont val="Times New Roman"/>
        <family val="1"/>
        <charset val="204"/>
      </rPr>
      <t>столбце 27</t>
    </r>
    <r>
      <rPr>
        <sz val="12"/>
        <color theme="1"/>
        <rFont val="Times New Roman"/>
        <family val="1"/>
        <charset val="204"/>
      </rPr>
      <t xml:space="preserve"> равны "1"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</si>
  <si>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2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), шт.</t>
    </r>
  </si>
  <si>
    <r>
      <t xml:space="preserve">Сумма по </t>
    </r>
    <r>
      <rPr>
        <sz val="12"/>
        <color rgb="FF0000FF"/>
        <rFont val="Times New Roman"/>
        <family val="1"/>
        <charset val="204"/>
      </rPr>
      <t>столбцу 13</t>
    </r>
    <r>
      <rPr>
        <sz val="12"/>
        <color theme="1"/>
        <rFont val="Times New Roman"/>
        <family val="1"/>
        <charset val="204"/>
      </rPr>
      <t xml:space="preserve"> формы 8.1 и деленная на значение </t>
    </r>
    <r>
      <rPr>
        <sz val="12"/>
        <color rgb="FF0000FF"/>
        <rFont val="Times New Roman"/>
        <family val="1"/>
        <charset val="204"/>
      </rPr>
      <t>пункта 1</t>
    </r>
    <r>
      <rPr>
        <sz val="12"/>
        <color theme="1"/>
        <rFont val="Times New Roman"/>
        <family val="1"/>
        <charset val="204"/>
      </rPr>
      <t xml:space="preserve"> формы 1.3</t>
    </r>
  </si>
  <si>
    <r>
      <t>столбец 13 формы 8.1 / пункт 1 формы 1.3</t>
    </r>
    <r>
      <rPr>
        <sz val="12"/>
        <color theme="1"/>
        <rFont val="Times New Roman"/>
        <family val="1"/>
        <charset val="204"/>
      </rPr>
      <t>).</t>
    </r>
  </si>
  <si>
    <t>Обосновывающие данные для расчета</t>
  </si>
  <si>
    <t>Показатель качества предоставления возможности технологического присоединения (П_тпр)</t>
  </si>
  <si>
    <t xml:space="preserve">1.1. По графику подготовки к осенне-зимнему периоду
1.2. По графику планово- предупредительного ремонта      
2. Работы по инвестиционной программе     </t>
  </si>
  <si>
    <t>Показатель уровня качества оказываемых услуг территориальными сетевыми организациями (П_тсо)</t>
  </si>
  <si>
    <t>Максимальное за год число точек поставки, шт.</t>
  </si>
  <si>
    <t>Форма 1. 9. Данные об экономических и технических характеристиках и (или) условиях деятельности территориальных сетевых организаций</t>
  </si>
  <si>
    <t xml:space="preserve">Форма 6.4. Предложения территориальных сетевых организаций по плановым значениям параметров (критериев), характеризующих индикаторы качества, на каждый расчетный 
период регулирования в пределах долгосрочного периода  регулирования* &lt;1&gt; (для долгосрочных периодов регулирования, начавшихся до 2014 года)                                                                                                     </t>
  </si>
  <si>
    <t>Форма 7.1. Показатели уровня надежности и уровня качества оказываемых услуг сетевой организации (для долгосрочных периодов регулирования, начавшихся до 2014 года)</t>
  </si>
  <si>
    <t xml:space="preserve">N формулы (пункта) методических указаний </t>
  </si>
  <si>
    <t xml:space="preserve">Показатель средней продолжительности прекращений передачи электрической энергии, (П_п) </t>
  </si>
  <si>
    <t xml:space="preserve">Показатель уровня качества оказываемых услуг организации по управлению единой национальной (общероссийской) электрической сетью, (П_тпр) </t>
  </si>
  <si>
    <t>5</t>
  </si>
  <si>
    <t>6</t>
  </si>
  <si>
    <t xml:space="preserve">Показатель уровня качества оказываемых услуг территориальной сетевой организации, (П_тсо) </t>
  </si>
  <si>
    <t xml:space="preserve">Пункт 4.1 методических указаний </t>
  </si>
  <si>
    <t xml:space="preserve">Пункт 5 методических указаний </t>
  </si>
  <si>
    <t>Форма 7.2. Расчет обобщенного показателя уровня надежности и качества оказываемых услуг (для долгосрочного периода регулирования, начавшихся до 2014 года)</t>
  </si>
  <si>
    <t>19 и 20</t>
  </si>
  <si>
    <t xml:space="preserve">                                   Должность                                                   </t>
  </si>
  <si>
    <t xml:space="preserve">                 Ф.И.О.           </t>
  </si>
  <si>
    <t xml:space="preserve">Показатель соблюдения антимонопольного законодательства при технологическом присоединении заявителей к электрическим сетям сетевой организации (П_нпа_тпр) </t>
  </si>
  <si>
    <t xml:space="preserve">Общее число заявок на технологическое присоединение к сети, поданных заявителями в соответствующий расчетный период, десятки шт. (N_очз_тпр) </t>
  </si>
  <si>
    <t xml:space="preserve"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(N_н_тпр) </t>
  </si>
  <si>
    <t xml:space="preserve">Форма 6.2. Расчет значения индикатора исполнительности (для долгосрочных периодов регулирования, начавшихся до 2014 года)                                                                                                            </t>
  </si>
  <si>
    <r>
      <t xml:space="preserve"> ________________</t>
    </r>
    <r>
      <rPr>
        <b/>
        <u/>
        <sz val="12"/>
        <color theme="1"/>
        <rFont val="Times New Roman"/>
        <family val="1"/>
        <charset val="204"/>
      </rPr>
      <t>ООО «ЭнергоХолдинг»</t>
    </r>
    <r>
      <rPr>
        <b/>
        <sz val="12"/>
        <color theme="1"/>
        <rFont val="Times New Roman"/>
        <family val="1"/>
        <charset val="204"/>
      </rPr>
      <t>________________</t>
    </r>
  </si>
  <si>
    <t>Форма 1.1. Журнал учета текущей информации о прекращении передачи электрической энергии для потребителей услуг сетевой организации за 2019 год</t>
  </si>
  <si>
    <t>Максимальное за расчетный период 2019 г. число точек присоединения (N_тп)</t>
  </si>
  <si>
    <t>Форма 3.1. Отчетные данные для расчета значения показателя качества рассмотрения заявок на технологическое присоединение к сети в период 2019 года</t>
  </si>
  <si>
    <t>Форма 6.1. Расчет значения индикатора информативности за период 2019 года</t>
  </si>
  <si>
    <t>Форма 3.3.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в период 2019 года</t>
  </si>
  <si>
    <t>Форма 3.2. Отчетные данные для расчета значения показателя качества исполнения договоров об осуществлении технологического присоединения заявителей к сети, 
в период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</si>
</sst>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000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name val="Arial Cyr"/>
      <charset val="204"/>
    </font>
    <font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1"/>
      <color rgb="FF666666"/>
      <name val="Arial"/>
      <family val="2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entury Gothic"/>
      <family val="2"/>
      <charset val="204"/>
    </font>
    <font>
      <sz val="14"/>
      <color rgb="FF000000"/>
      <name val="Arial Narrow"/>
      <family val="2"/>
      <charset val="204"/>
    </font>
    <font>
      <vertAlign val="subscript"/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6" fillId="0" borderId="0" applyNumberFormat="0" applyFill="0" applyBorder="0" applyAlignment="0" applyProtection="0"/>
    <xf numFmtId="0" fontId="39" fillId="0" borderId="0"/>
  </cellStyleXfs>
  <cellXfs count="205">
    <xf numFmtId="0" fontId="0" fillId="0" borderId="0" xfId="0"/>
    <xf numFmtId="0" fontId="2" fillId="0" borderId="0" xfId="0" applyFont="1" applyAlignment="1">
      <alignment horizontal="justify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/>
    <xf numFmtId="0" fontId="4" fillId="0" borderId="0" xfId="0" applyFont="1" applyAlignment="1">
      <alignment vertical="center" wrapText="1"/>
    </xf>
    <xf numFmtId="0" fontId="7" fillId="0" borderId="0" xfId="0" applyFont="1"/>
    <xf numFmtId="0" fontId="9" fillId="0" borderId="0" xfId="0" applyFont="1"/>
    <xf numFmtId="0" fontId="10" fillId="0" borderId="0" xfId="2" applyNumberFormat="1" applyFont="1" applyBorder="1" applyAlignment="1">
      <alignment horizontal="left"/>
    </xf>
    <xf numFmtId="0" fontId="10" fillId="0" borderId="0" xfId="2" applyFont="1" applyAlignment="1">
      <alignment horizontal="left"/>
    </xf>
    <xf numFmtId="2" fontId="10" fillId="0" borderId="0" xfId="2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top" wrapText="1"/>
    </xf>
    <xf numFmtId="2" fontId="18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20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indent="2"/>
    </xf>
    <xf numFmtId="0" fontId="26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left"/>
    </xf>
    <xf numFmtId="0" fontId="17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32" fillId="0" borderId="0" xfId="0" applyFont="1"/>
    <xf numFmtId="0" fontId="15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8" fillId="0" borderId="0" xfId="0" applyFont="1" applyAlignment="1"/>
    <xf numFmtId="0" fontId="34" fillId="0" borderId="0" xfId="0" applyFont="1" applyFill="1" applyAlignment="1">
      <alignment vertical="center" wrapText="1"/>
    </xf>
    <xf numFmtId="0" fontId="35" fillId="0" borderId="0" xfId="0" applyFont="1" applyFill="1"/>
    <xf numFmtId="0" fontId="29" fillId="0" borderId="0" xfId="0" applyFont="1" applyFill="1"/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0" xfId="0" applyFont="1"/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/>
    <xf numFmtId="0" fontId="37" fillId="0" borderId="0" xfId="0" applyFont="1"/>
    <xf numFmtId="0" fontId="28" fillId="0" borderId="0" xfId="0" applyFont="1"/>
    <xf numFmtId="0" fontId="38" fillId="0" borderId="0" xfId="0" applyFont="1"/>
    <xf numFmtId="0" fontId="23" fillId="0" borderId="0" xfId="0" applyFont="1" applyAlignment="1"/>
    <xf numFmtId="0" fontId="27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justify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11" fillId="2" borderId="1" xfId="2" applyNumberFormat="1" applyFont="1" applyFill="1" applyBorder="1" applyAlignment="1">
      <alignment horizontal="center"/>
    </xf>
    <xf numFmtId="3" fontId="13" fillId="2" borderId="1" xfId="2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2" fillId="0" borderId="0" xfId="0" applyFont="1" applyAlignment="1">
      <alignment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/>
    <xf numFmtId="0" fontId="15" fillId="0" borderId="0" xfId="0" applyFont="1" applyFill="1"/>
    <xf numFmtId="0" fontId="16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165" fontId="16" fillId="0" borderId="1" xfId="0" applyNumberFormat="1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9" fontId="21" fillId="0" borderId="9" xfId="1" applyFont="1" applyBorder="1" applyAlignment="1">
      <alignment horizontal="center" vertical="center" wrapText="1"/>
    </xf>
    <xf numFmtId="2" fontId="21" fillId="0" borderId="9" xfId="0" applyNumberFormat="1" applyFont="1" applyBorder="1" applyAlignment="1">
      <alignment horizontal="center" vertical="center" wrapText="1"/>
    </xf>
    <xf numFmtId="9" fontId="12" fillId="0" borderId="9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top" wrapText="1"/>
    </xf>
    <xf numFmtId="9" fontId="21" fillId="0" borderId="1" xfId="1" applyFont="1" applyBorder="1" applyAlignment="1">
      <alignment horizontal="center" vertical="center" wrapText="1"/>
    </xf>
    <xf numFmtId="9" fontId="12" fillId="0" borderId="1" xfId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top" wrapText="1"/>
    </xf>
    <xf numFmtId="166" fontId="12" fillId="0" borderId="1" xfId="0" applyNumberFormat="1" applyFont="1" applyBorder="1" applyAlignment="1">
      <alignment horizontal="center" vertical="top" wrapText="1"/>
    </xf>
    <xf numFmtId="0" fontId="8" fillId="0" borderId="0" xfId="2" applyNumberFormat="1" applyFont="1" applyBorder="1" applyAlignment="1">
      <alignment vertical="center" wrapText="1"/>
    </xf>
    <xf numFmtId="0" fontId="0" fillId="0" borderId="0" xfId="0" applyBorder="1"/>
    <xf numFmtId="0" fontId="40" fillId="0" borderId="0" xfId="4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wrapText="1"/>
    </xf>
    <xf numFmtId="0" fontId="31" fillId="0" borderId="0" xfId="0" applyFont="1" applyAlignment="1"/>
    <xf numFmtId="0" fontId="43" fillId="0" borderId="1" xfId="2" applyNumberFormat="1" applyFont="1" applyBorder="1" applyAlignment="1">
      <alignment horizontal="center" vertical="center"/>
    </xf>
    <xf numFmtId="0" fontId="43" fillId="0" borderId="1" xfId="2" applyNumberFormat="1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top" wrapText="1"/>
    </xf>
    <xf numFmtId="1" fontId="12" fillId="2" borderId="1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8" fillId="0" borderId="0" xfId="2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12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right"/>
    </xf>
    <xf numFmtId="0" fontId="27" fillId="0" borderId="0" xfId="0" applyFont="1" applyAlignment="1">
      <alignment horizontal="right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8" fillId="0" borderId="2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</cellXfs>
  <cellStyles count="5">
    <cellStyle name="Гиперссылка" xfId="3" builtinId="8"/>
    <cellStyle name="Обычный" xfId="0" builtinId="0"/>
    <cellStyle name="Обычный 2" xfId="2"/>
    <cellStyle name="Обычный 3" xfId="4"/>
    <cellStyle name="Процентный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152400</xdr:colOff>
      <xdr:row>8</xdr:row>
      <xdr:rowOff>190500</xdr:rowOff>
    </xdr:to>
    <xdr:pic>
      <xdr:nvPicPr>
        <xdr:cNvPr id="8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2114550"/>
          <a:ext cx="152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152400</xdr:colOff>
      <xdr:row>12</xdr:row>
      <xdr:rowOff>190500</xdr:rowOff>
    </xdr:to>
    <xdr:pic>
      <xdr:nvPicPr>
        <xdr:cNvPr id="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3724275"/>
          <a:ext cx="152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Normal="100" workbookViewId="0">
      <selection activeCell="J1" sqref="J1"/>
    </sheetView>
  </sheetViews>
  <sheetFormatPr defaultRowHeight="15" x14ac:dyDescent="0.25"/>
  <cols>
    <col min="1" max="1" width="20.42578125" style="7" customWidth="1"/>
    <col min="2" max="2" width="30.42578125" style="7" customWidth="1"/>
    <col min="3" max="3" width="46.28515625" style="7" customWidth="1"/>
    <col min="4" max="4" width="4.7109375" style="7" customWidth="1"/>
    <col min="5" max="5" width="0.5703125" style="7" customWidth="1"/>
    <col min="6" max="6" width="5.28515625" style="7" hidden="1" customWidth="1"/>
    <col min="7" max="7" width="3.42578125" style="7" hidden="1" customWidth="1"/>
    <col min="8" max="9" width="9.140625" style="7" hidden="1" customWidth="1"/>
    <col min="10" max="10" width="9.140625" style="7"/>
  </cols>
  <sheetData>
    <row r="1" spans="1:9" ht="51.75" customHeight="1" x14ac:dyDescent="0.25">
      <c r="A1" s="135" t="s">
        <v>226</v>
      </c>
      <c r="B1" s="135"/>
      <c r="C1" s="135"/>
      <c r="D1" s="125"/>
      <c r="E1" s="125"/>
      <c r="F1" s="125"/>
      <c r="G1" s="125"/>
      <c r="H1" s="125"/>
      <c r="I1" s="125"/>
    </row>
    <row r="2" spans="1:9" ht="5.25" hidden="1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</row>
    <row r="3" spans="1:9" ht="11.25" hidden="1" customHeight="1" x14ac:dyDescent="0.25">
      <c r="A3" s="125"/>
      <c r="B3" s="125"/>
      <c r="C3" s="125"/>
      <c r="D3" s="125"/>
      <c r="E3" s="125"/>
      <c r="F3" s="125"/>
      <c r="G3" s="125"/>
      <c r="H3" s="125"/>
      <c r="I3" s="125"/>
    </row>
    <row r="4" spans="1:9" x14ac:dyDescent="0.25">
      <c r="B4" s="28" t="s">
        <v>135</v>
      </c>
      <c r="C4" s="29"/>
    </row>
    <row r="5" spans="1:9" ht="11.25" customHeight="1" x14ac:dyDescent="0.25">
      <c r="A5" s="134" t="s">
        <v>136</v>
      </c>
      <c r="B5" s="134"/>
      <c r="C5" s="134"/>
    </row>
    <row r="7" spans="1:9" ht="45.75" customHeight="1" x14ac:dyDescent="0.25">
      <c r="A7" s="81" t="s">
        <v>201</v>
      </c>
      <c r="B7" s="81" t="s">
        <v>137</v>
      </c>
      <c r="C7" s="81" t="s">
        <v>124</v>
      </c>
      <c r="D7" s="8"/>
      <c r="E7" s="8"/>
    </row>
    <row r="8" spans="1:9" ht="15.75" x14ac:dyDescent="0.25">
      <c r="A8" s="130">
        <v>1</v>
      </c>
      <c r="B8" s="131">
        <v>2</v>
      </c>
      <c r="C8" s="131">
        <v>3</v>
      </c>
      <c r="D8" s="8"/>
      <c r="E8" s="8"/>
    </row>
    <row r="9" spans="1:9" ht="15.75" x14ac:dyDescent="0.25">
      <c r="A9" s="62">
        <v>1</v>
      </c>
      <c r="B9" s="68">
        <v>0</v>
      </c>
      <c r="C9" s="63">
        <v>315</v>
      </c>
      <c r="D9" s="9"/>
      <c r="E9" s="9"/>
    </row>
    <row r="10" spans="1:9" ht="15.75" x14ac:dyDescent="0.25">
      <c r="A10" s="62">
        <v>2</v>
      </c>
      <c r="B10" s="68">
        <v>0</v>
      </c>
      <c r="C10" s="63">
        <v>315</v>
      </c>
      <c r="D10" s="9"/>
      <c r="E10" s="9"/>
    </row>
    <row r="11" spans="1:9" ht="15.75" x14ac:dyDescent="0.25">
      <c r="A11" s="62">
        <v>3</v>
      </c>
      <c r="B11" s="68">
        <v>0</v>
      </c>
      <c r="C11" s="63">
        <v>315</v>
      </c>
      <c r="D11" s="9"/>
      <c r="E11" s="9"/>
    </row>
    <row r="12" spans="1:9" ht="15.75" x14ac:dyDescent="0.25">
      <c r="A12" s="62">
        <v>4</v>
      </c>
      <c r="B12" s="68">
        <v>0</v>
      </c>
      <c r="C12" s="63">
        <v>315</v>
      </c>
      <c r="D12" s="9"/>
      <c r="E12" s="9"/>
    </row>
    <row r="13" spans="1:9" ht="15.75" x14ac:dyDescent="0.25">
      <c r="A13" s="62">
        <v>5</v>
      </c>
      <c r="B13" s="68">
        <v>0</v>
      </c>
      <c r="C13" s="63">
        <v>315</v>
      </c>
      <c r="D13" s="9"/>
      <c r="E13" s="9"/>
    </row>
    <row r="14" spans="1:9" ht="15.75" x14ac:dyDescent="0.25">
      <c r="A14" s="62">
        <v>6</v>
      </c>
      <c r="B14" s="68">
        <v>0</v>
      </c>
      <c r="C14" s="63">
        <v>315</v>
      </c>
      <c r="D14" s="9"/>
      <c r="E14" s="9"/>
    </row>
    <row r="15" spans="1:9" ht="15.75" x14ac:dyDescent="0.25">
      <c r="A15" s="62">
        <v>7</v>
      </c>
      <c r="B15" s="68">
        <v>0</v>
      </c>
      <c r="C15" s="63">
        <v>315</v>
      </c>
      <c r="D15" s="9"/>
      <c r="E15" s="9"/>
    </row>
    <row r="16" spans="1:9" ht="15.75" x14ac:dyDescent="0.25">
      <c r="A16" s="62">
        <v>8</v>
      </c>
      <c r="B16" s="68">
        <v>0</v>
      </c>
      <c r="C16" s="63">
        <v>315</v>
      </c>
      <c r="D16" s="9"/>
      <c r="E16" s="9"/>
    </row>
    <row r="17" spans="1:10" ht="15.75" x14ac:dyDescent="0.25">
      <c r="A17" s="62">
        <v>9</v>
      </c>
      <c r="B17" s="68">
        <v>0</v>
      </c>
      <c r="C17" s="63">
        <v>315</v>
      </c>
      <c r="D17" s="9"/>
      <c r="E17" s="9"/>
    </row>
    <row r="18" spans="1:10" ht="15.75" x14ac:dyDescent="0.25">
      <c r="A18" s="62">
        <v>10</v>
      </c>
      <c r="B18" s="68">
        <v>0</v>
      </c>
      <c r="C18" s="63">
        <v>315</v>
      </c>
      <c r="D18" s="9"/>
      <c r="E18" s="9"/>
    </row>
    <row r="19" spans="1:10" ht="15.75" x14ac:dyDescent="0.25">
      <c r="A19" s="62">
        <v>11</v>
      </c>
      <c r="B19" s="68">
        <v>0</v>
      </c>
      <c r="C19" s="63">
        <v>315</v>
      </c>
      <c r="D19" s="10"/>
      <c r="E19" s="10"/>
    </row>
    <row r="20" spans="1:10" ht="15.75" x14ac:dyDescent="0.25">
      <c r="A20" s="62">
        <v>12</v>
      </c>
      <c r="B20" s="68">
        <v>0</v>
      </c>
      <c r="C20" s="63">
        <v>315</v>
      </c>
      <c r="D20" s="10"/>
      <c r="E20" s="10"/>
    </row>
    <row r="21" spans="1:10" s="36" customFormat="1" ht="15.75" x14ac:dyDescent="0.25">
      <c r="D21" s="34"/>
      <c r="E21" s="34"/>
      <c r="F21" s="34"/>
      <c r="G21" s="35"/>
      <c r="H21" s="35"/>
      <c r="I21" s="35"/>
      <c r="J21" s="35"/>
    </row>
    <row r="22" spans="1:10" s="6" customFormat="1" ht="12.75" customHeight="1" x14ac:dyDescent="0.2">
      <c r="D22" s="13"/>
      <c r="E22" s="13"/>
      <c r="F22" s="14"/>
      <c r="G22" s="13"/>
      <c r="H22" s="13"/>
      <c r="I22" s="13"/>
      <c r="J22" s="13"/>
    </row>
    <row r="23" spans="1:10" ht="15.75" x14ac:dyDescent="0.25">
      <c r="A23" s="33" t="s">
        <v>145</v>
      </c>
      <c r="B23" s="33"/>
      <c r="C23" s="33"/>
      <c r="F23" s="11"/>
    </row>
    <row r="24" spans="1:10" x14ac:dyDescent="0.25">
      <c r="A24" s="12" t="s">
        <v>153</v>
      </c>
      <c r="B24" s="32"/>
      <c r="C24" s="38"/>
    </row>
  </sheetData>
  <protectedRanges>
    <protectedRange sqref="B24:C24 B9:C20" name="Диапазон1_3"/>
  </protectedRanges>
  <mergeCells count="2">
    <mergeCell ref="A5:C5"/>
    <mergeCell ref="A1:C1"/>
  </mergeCells>
  <pageMargins left="0.7" right="0.7" top="0.75" bottom="0.75" header="0.3" footer="0.3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Normal="100" workbookViewId="0">
      <selection activeCell="J31" sqref="J31"/>
    </sheetView>
  </sheetViews>
  <sheetFormatPr defaultRowHeight="15" x14ac:dyDescent="0.25"/>
  <cols>
    <col min="1" max="1" width="9.140625" style="61"/>
    <col min="2" max="2" width="26.28515625" style="7" customWidth="1"/>
    <col min="3" max="3" width="20.42578125" style="7" customWidth="1"/>
    <col min="4" max="4" width="23.5703125" style="7" customWidth="1"/>
    <col min="5" max="5" width="14.85546875" style="7" customWidth="1"/>
    <col min="6" max="6" width="12.140625" style="7" customWidth="1"/>
    <col min="7" max="7" width="15.85546875" style="7" customWidth="1"/>
    <col min="8" max="8" width="17" style="11" customWidth="1"/>
    <col min="9" max="9" width="13.5703125" style="7" customWidth="1"/>
    <col min="10" max="10" width="9.140625" style="7"/>
  </cols>
  <sheetData>
    <row r="1" spans="2:9" ht="53.25" customHeight="1" x14ac:dyDescent="0.25">
      <c r="B1" s="187" t="s">
        <v>224</v>
      </c>
      <c r="C1" s="187"/>
      <c r="D1" s="187"/>
      <c r="E1" s="187"/>
      <c r="F1" s="187"/>
      <c r="G1" s="187"/>
      <c r="H1" s="187"/>
      <c r="I1" s="187"/>
    </row>
    <row r="2" spans="2:9" ht="16.5" customHeight="1" x14ac:dyDescent="0.25">
      <c r="B2" s="46"/>
      <c r="C2" s="188" t="s">
        <v>225</v>
      </c>
      <c r="D2" s="188"/>
      <c r="E2" s="188"/>
      <c r="F2" s="188"/>
      <c r="G2" s="46"/>
      <c r="H2" s="46"/>
      <c r="I2" s="46"/>
    </row>
    <row r="3" spans="2:9" ht="15" customHeight="1" x14ac:dyDescent="0.25">
      <c r="B3" s="46"/>
      <c r="C3" s="189" t="s">
        <v>171</v>
      </c>
      <c r="D3" s="189"/>
      <c r="E3" s="189"/>
      <c r="F3" s="189"/>
      <c r="G3" s="46"/>
      <c r="H3" s="46"/>
      <c r="I3" s="46"/>
    </row>
    <row r="4" spans="2:9" ht="15" customHeight="1" x14ac:dyDescent="0.25">
      <c r="B4" s="46"/>
      <c r="C4" s="46"/>
      <c r="D4" s="46"/>
      <c r="E4" s="46"/>
      <c r="F4" s="46"/>
      <c r="G4" s="46"/>
      <c r="H4" s="46"/>
      <c r="I4" s="46"/>
    </row>
    <row r="5" spans="2:9" ht="3" customHeight="1" x14ac:dyDescent="0.25">
      <c r="B5" s="46"/>
      <c r="C5" s="46"/>
      <c r="D5" s="46"/>
      <c r="E5" s="46"/>
      <c r="F5" s="46"/>
      <c r="G5" s="46"/>
      <c r="H5" s="46"/>
      <c r="I5" s="46"/>
    </row>
    <row r="6" spans="2:9" ht="32.25" customHeight="1" x14ac:dyDescent="0.25">
      <c r="B6" s="143" t="s">
        <v>9</v>
      </c>
      <c r="C6" s="143"/>
      <c r="D6" s="143"/>
      <c r="E6" s="143" t="s">
        <v>10</v>
      </c>
      <c r="F6" s="143"/>
      <c r="G6" s="143" t="s">
        <v>13</v>
      </c>
      <c r="H6" s="143" t="s">
        <v>14</v>
      </c>
      <c r="I6" s="143" t="s">
        <v>15</v>
      </c>
    </row>
    <row r="7" spans="2:9" ht="32.25" customHeight="1" x14ac:dyDescent="0.25">
      <c r="B7" s="143"/>
      <c r="C7" s="143"/>
      <c r="D7" s="143"/>
      <c r="E7" s="99" t="s">
        <v>11</v>
      </c>
      <c r="F7" s="99" t="s">
        <v>12</v>
      </c>
      <c r="G7" s="143"/>
      <c r="H7" s="143"/>
      <c r="I7" s="143"/>
    </row>
    <row r="8" spans="2:9" ht="15" customHeight="1" x14ac:dyDescent="0.25">
      <c r="B8" s="184">
        <v>1</v>
      </c>
      <c r="C8" s="185"/>
      <c r="D8" s="186"/>
      <c r="E8" s="99">
        <v>2</v>
      </c>
      <c r="F8" s="99">
        <v>3</v>
      </c>
      <c r="G8" s="100">
        <v>4</v>
      </c>
      <c r="H8" s="100">
        <v>5</v>
      </c>
      <c r="I8" s="100">
        <v>6</v>
      </c>
    </row>
    <row r="9" spans="2:9" ht="85.5" customHeight="1" x14ac:dyDescent="0.25">
      <c r="B9" s="180" t="s">
        <v>39</v>
      </c>
      <c r="C9" s="181"/>
      <c r="D9" s="182"/>
      <c r="E9" s="101" t="s">
        <v>121</v>
      </c>
      <c r="F9" s="101" t="s">
        <v>121</v>
      </c>
      <c r="G9" s="102" t="s">
        <v>121</v>
      </c>
      <c r="H9" s="103" t="s">
        <v>121</v>
      </c>
      <c r="I9" s="103">
        <f>(I11+I12)/2</f>
        <v>2</v>
      </c>
    </row>
    <row r="10" spans="2:9" ht="18" customHeight="1" x14ac:dyDescent="0.25">
      <c r="B10" s="177" t="s">
        <v>17</v>
      </c>
      <c r="C10" s="177"/>
      <c r="D10" s="177"/>
      <c r="E10" s="84"/>
      <c r="F10" s="84"/>
      <c r="G10" s="99"/>
      <c r="H10" s="99"/>
      <c r="I10" s="99"/>
    </row>
    <row r="11" spans="2:9" ht="46.5" customHeight="1" x14ac:dyDescent="0.25">
      <c r="B11" s="177" t="s">
        <v>40</v>
      </c>
      <c r="C11" s="177"/>
      <c r="D11" s="177"/>
      <c r="E11" s="99">
        <v>5</v>
      </c>
      <c r="F11" s="99">
        <v>5</v>
      </c>
      <c r="G11" s="104">
        <f>E11/F11</f>
        <v>1</v>
      </c>
      <c r="H11" s="105" t="s">
        <v>60</v>
      </c>
      <c r="I11" s="106">
        <v>2</v>
      </c>
    </row>
    <row r="12" spans="2:9" ht="67.5" customHeight="1" x14ac:dyDescent="0.25">
      <c r="B12" s="177" t="s">
        <v>41</v>
      </c>
      <c r="C12" s="177"/>
      <c r="D12" s="177"/>
      <c r="E12" s="99">
        <v>180</v>
      </c>
      <c r="F12" s="99">
        <v>180</v>
      </c>
      <c r="G12" s="104">
        <f>E12/F12</f>
        <v>1</v>
      </c>
      <c r="H12" s="105" t="s">
        <v>60</v>
      </c>
      <c r="I12" s="106">
        <v>2</v>
      </c>
    </row>
    <row r="13" spans="2:9" ht="35.25" customHeight="1" x14ac:dyDescent="0.25">
      <c r="B13" s="183" t="s">
        <v>42</v>
      </c>
      <c r="C13" s="183"/>
      <c r="D13" s="183"/>
      <c r="E13" s="101" t="s">
        <v>121</v>
      </c>
      <c r="F13" s="101" t="s">
        <v>121</v>
      </c>
      <c r="G13" s="104" t="s">
        <v>121</v>
      </c>
      <c r="H13" s="107" t="s">
        <v>121</v>
      </c>
      <c r="I13" s="107">
        <f>(I15+I16+I19)/3</f>
        <v>0.5</v>
      </c>
    </row>
    <row r="14" spans="2:9" ht="17.25" customHeight="1" x14ac:dyDescent="0.25">
      <c r="B14" s="177" t="s">
        <v>17</v>
      </c>
      <c r="C14" s="177"/>
      <c r="D14" s="177"/>
      <c r="E14" s="99"/>
      <c r="F14" s="99"/>
      <c r="G14" s="104"/>
      <c r="H14" s="106"/>
      <c r="I14" s="106"/>
    </row>
    <row r="15" spans="2:9" ht="55.5" customHeight="1" x14ac:dyDescent="0.25">
      <c r="B15" s="177" t="s">
        <v>43</v>
      </c>
      <c r="C15" s="177"/>
      <c r="D15" s="177"/>
      <c r="E15" s="99">
        <v>5</v>
      </c>
      <c r="F15" s="99">
        <v>5</v>
      </c>
      <c r="G15" s="104">
        <f>E15/F15</f>
        <v>1</v>
      </c>
      <c r="H15" s="106" t="s">
        <v>60</v>
      </c>
      <c r="I15" s="106">
        <v>0.5</v>
      </c>
    </row>
    <row r="16" spans="2:9" ht="37.5" customHeight="1" x14ac:dyDescent="0.25">
      <c r="B16" s="177" t="s">
        <v>44</v>
      </c>
      <c r="C16" s="177"/>
      <c r="D16" s="177"/>
      <c r="E16" s="99" t="s">
        <v>121</v>
      </c>
      <c r="F16" s="99" t="s">
        <v>121</v>
      </c>
      <c r="G16" s="104">
        <v>1</v>
      </c>
      <c r="H16" s="106" t="s">
        <v>60</v>
      </c>
      <c r="I16" s="106">
        <v>0.5</v>
      </c>
    </row>
    <row r="17" spans="2:9" ht="54.75" customHeight="1" x14ac:dyDescent="0.25">
      <c r="B17" s="177" t="s">
        <v>45</v>
      </c>
      <c r="C17" s="177"/>
      <c r="D17" s="177"/>
      <c r="E17" s="99">
        <v>10</v>
      </c>
      <c r="F17" s="99">
        <v>10</v>
      </c>
      <c r="G17" s="104">
        <f>E17/F17</f>
        <v>1</v>
      </c>
      <c r="H17" s="106" t="s">
        <v>121</v>
      </c>
      <c r="I17" s="106" t="s">
        <v>121</v>
      </c>
    </row>
    <row r="18" spans="2:9" ht="21" customHeight="1" x14ac:dyDescent="0.25">
      <c r="B18" s="177" t="s">
        <v>46</v>
      </c>
      <c r="C18" s="177"/>
      <c r="D18" s="177"/>
      <c r="E18" s="99">
        <v>10</v>
      </c>
      <c r="F18" s="99">
        <v>10</v>
      </c>
      <c r="G18" s="104">
        <f>E18/F18</f>
        <v>1</v>
      </c>
      <c r="H18" s="107" t="s">
        <v>121</v>
      </c>
      <c r="I18" s="106" t="s">
        <v>121</v>
      </c>
    </row>
    <row r="19" spans="2:9" ht="82.5" customHeight="1" x14ac:dyDescent="0.25">
      <c r="B19" s="177" t="s">
        <v>47</v>
      </c>
      <c r="C19" s="177"/>
      <c r="D19" s="177"/>
      <c r="E19" s="82">
        <v>0</v>
      </c>
      <c r="F19" s="82">
        <v>0</v>
      </c>
      <c r="G19" s="104">
        <v>1</v>
      </c>
      <c r="H19" s="106" t="s">
        <v>60</v>
      </c>
      <c r="I19" s="106">
        <v>0.5</v>
      </c>
    </row>
    <row r="20" spans="2:9" ht="39.75" customHeight="1" x14ac:dyDescent="0.25">
      <c r="B20" s="183" t="s">
        <v>48</v>
      </c>
      <c r="C20" s="183"/>
      <c r="D20" s="183"/>
      <c r="E20" s="83">
        <v>0</v>
      </c>
      <c r="F20" s="83">
        <v>0</v>
      </c>
      <c r="G20" s="102">
        <v>1</v>
      </c>
      <c r="H20" s="108" t="s">
        <v>60</v>
      </c>
      <c r="I20" s="107">
        <v>0.2</v>
      </c>
    </row>
    <row r="21" spans="2:9" ht="130.5" customHeight="1" x14ac:dyDescent="0.25">
      <c r="B21" s="177" t="s">
        <v>49</v>
      </c>
      <c r="C21" s="177"/>
      <c r="D21" s="177"/>
      <c r="E21" s="99">
        <v>0</v>
      </c>
      <c r="F21" s="99">
        <v>0</v>
      </c>
      <c r="G21" s="104">
        <v>1</v>
      </c>
      <c r="H21" s="105"/>
      <c r="I21" s="106">
        <v>0.2</v>
      </c>
    </row>
    <row r="22" spans="2:9" ht="52.5" customHeight="1" x14ac:dyDescent="0.25">
      <c r="B22" s="183" t="s">
        <v>50</v>
      </c>
      <c r="C22" s="183"/>
      <c r="D22" s="183"/>
      <c r="E22" s="101">
        <v>0</v>
      </c>
      <c r="F22" s="101">
        <v>0</v>
      </c>
      <c r="G22" s="110">
        <v>1</v>
      </c>
      <c r="H22" s="108" t="s">
        <v>60</v>
      </c>
      <c r="I22" s="107">
        <v>0.2</v>
      </c>
    </row>
    <row r="23" spans="2:9" ht="86.25" customHeight="1" x14ac:dyDescent="0.25">
      <c r="B23" s="177" t="s">
        <v>51</v>
      </c>
      <c r="C23" s="177"/>
      <c r="D23" s="177"/>
      <c r="E23" s="99">
        <v>0</v>
      </c>
      <c r="F23" s="99">
        <v>0</v>
      </c>
      <c r="G23" s="104">
        <v>1</v>
      </c>
      <c r="H23" s="108"/>
      <c r="I23" s="106">
        <v>0.2</v>
      </c>
    </row>
    <row r="24" spans="2:9" ht="51" customHeight="1" x14ac:dyDescent="0.25">
      <c r="B24" s="190" t="s">
        <v>52</v>
      </c>
      <c r="C24" s="191"/>
      <c r="D24" s="192"/>
      <c r="E24" s="101">
        <v>0</v>
      </c>
      <c r="F24" s="101">
        <v>0</v>
      </c>
      <c r="G24" s="110">
        <v>1</v>
      </c>
      <c r="H24" s="108"/>
      <c r="I24" s="107">
        <v>0.5</v>
      </c>
    </row>
    <row r="25" spans="2:9" ht="53.25" customHeight="1" x14ac:dyDescent="0.25">
      <c r="B25" s="177" t="s">
        <v>53</v>
      </c>
      <c r="C25" s="177"/>
      <c r="D25" s="177"/>
      <c r="E25" s="99">
        <v>0</v>
      </c>
      <c r="F25" s="99">
        <v>0</v>
      </c>
      <c r="G25" s="104">
        <v>1</v>
      </c>
      <c r="H25" s="105" t="s">
        <v>60</v>
      </c>
      <c r="I25" s="106">
        <v>0.5</v>
      </c>
    </row>
    <row r="26" spans="2:9" ht="36" customHeight="1" x14ac:dyDescent="0.25">
      <c r="B26" s="183" t="s">
        <v>54</v>
      </c>
      <c r="C26" s="183"/>
      <c r="D26" s="183"/>
      <c r="E26" s="101" t="s">
        <v>121</v>
      </c>
      <c r="F26" s="101" t="s">
        <v>121</v>
      </c>
      <c r="G26" s="102" t="s">
        <v>121</v>
      </c>
      <c r="H26" s="106" t="s">
        <v>121</v>
      </c>
      <c r="I26" s="107">
        <f>(I28+I29)/2</f>
        <v>0.5</v>
      </c>
    </row>
    <row r="27" spans="2:9" ht="17.25" customHeight="1" x14ac:dyDescent="0.25">
      <c r="B27" s="177" t="s">
        <v>17</v>
      </c>
      <c r="C27" s="177"/>
      <c r="D27" s="177"/>
      <c r="E27" s="101"/>
      <c r="F27" s="101"/>
      <c r="G27" s="102"/>
      <c r="H27" s="107"/>
      <c r="I27" s="107"/>
    </row>
    <row r="28" spans="2:9" ht="59.25" customHeight="1" x14ac:dyDescent="0.25">
      <c r="B28" s="177" t="s">
        <v>55</v>
      </c>
      <c r="C28" s="177"/>
      <c r="D28" s="177"/>
      <c r="E28" s="99">
        <v>1</v>
      </c>
      <c r="F28" s="99">
        <v>1</v>
      </c>
      <c r="G28" s="104">
        <f>E28/F28</f>
        <v>1</v>
      </c>
      <c r="H28" s="106" t="s">
        <v>61</v>
      </c>
      <c r="I28" s="106">
        <v>0.5</v>
      </c>
    </row>
    <row r="29" spans="2:9" ht="88.5" customHeight="1" x14ac:dyDescent="0.25">
      <c r="B29" s="177" t="s">
        <v>56</v>
      </c>
      <c r="C29" s="177"/>
      <c r="D29" s="177"/>
      <c r="E29" s="82">
        <v>0</v>
      </c>
      <c r="F29" s="82">
        <v>0</v>
      </c>
      <c r="G29" s="104">
        <v>1</v>
      </c>
      <c r="H29" s="106" t="s">
        <v>60</v>
      </c>
      <c r="I29" s="106">
        <v>0.5</v>
      </c>
    </row>
    <row r="30" spans="2:9" ht="52.5" customHeight="1" x14ac:dyDescent="0.25">
      <c r="B30" s="183" t="s">
        <v>57</v>
      </c>
      <c r="C30" s="183"/>
      <c r="D30" s="183"/>
      <c r="E30" s="101">
        <v>0</v>
      </c>
      <c r="F30" s="101">
        <v>0</v>
      </c>
      <c r="G30" s="102">
        <v>1</v>
      </c>
      <c r="H30" s="107" t="s">
        <v>60</v>
      </c>
      <c r="I30" s="107">
        <v>0.2</v>
      </c>
    </row>
    <row r="31" spans="2:9" ht="71.25" customHeight="1" x14ac:dyDescent="0.25">
      <c r="B31" s="177" t="s">
        <v>58</v>
      </c>
      <c r="C31" s="177"/>
      <c r="D31" s="177"/>
      <c r="E31" s="99">
        <v>0</v>
      </c>
      <c r="F31" s="99">
        <v>0</v>
      </c>
      <c r="G31" s="104">
        <v>1</v>
      </c>
      <c r="H31" s="107"/>
      <c r="I31" s="106">
        <v>0.2</v>
      </c>
    </row>
    <row r="32" spans="2:9" ht="15.75" x14ac:dyDescent="0.25">
      <c r="B32" s="183" t="s">
        <v>59</v>
      </c>
      <c r="C32" s="183"/>
      <c r="D32" s="183"/>
      <c r="E32" s="101" t="s">
        <v>121</v>
      </c>
      <c r="F32" s="101" t="s">
        <v>121</v>
      </c>
      <c r="G32" s="101" t="s">
        <v>121</v>
      </c>
      <c r="H32" s="101" t="s">
        <v>121</v>
      </c>
      <c r="I32" s="107">
        <f>(I30+I26+I24+I22+I20+I13+I9)/7</f>
        <v>0.58571428571428563</v>
      </c>
    </row>
    <row r="34" spans="1:10" ht="15.75" x14ac:dyDescent="0.25">
      <c r="B34" s="15"/>
    </row>
    <row r="35" spans="1:10" s="53" customFormat="1" ht="15.75" x14ac:dyDescent="0.25">
      <c r="A35" s="52"/>
      <c r="B35" s="33" t="s">
        <v>176</v>
      </c>
      <c r="C35" s="49"/>
      <c r="D35" s="49"/>
      <c r="E35" s="52"/>
      <c r="F35" s="52"/>
      <c r="G35" s="52"/>
      <c r="H35" s="48"/>
      <c r="I35" s="52"/>
      <c r="J35" s="52"/>
    </row>
    <row r="36" spans="1:10" s="47" customFormat="1" x14ac:dyDescent="0.25">
      <c r="A36" s="61"/>
      <c r="B36" s="12" t="s">
        <v>174</v>
      </c>
      <c r="C36" s="13"/>
      <c r="D36" s="13" t="s">
        <v>175</v>
      </c>
      <c r="E36" s="7"/>
      <c r="F36" s="7"/>
      <c r="G36" s="7"/>
      <c r="H36" s="11"/>
      <c r="I36" s="7"/>
      <c r="J36" s="7"/>
    </row>
    <row r="37" spans="1:10" s="47" customFormat="1" x14ac:dyDescent="0.25">
      <c r="A37" s="61"/>
      <c r="B37" s="7"/>
      <c r="C37" s="7"/>
      <c r="D37" s="7"/>
      <c r="E37" s="7"/>
      <c r="F37" s="7"/>
      <c r="G37" s="7"/>
      <c r="H37" s="11"/>
      <c r="I37" s="7"/>
      <c r="J37" s="7"/>
    </row>
  </sheetData>
  <mergeCells count="33">
    <mergeCell ref="B32:D32"/>
    <mergeCell ref="B26:D26"/>
    <mergeCell ref="B27:D27"/>
    <mergeCell ref="B28:D28"/>
    <mergeCell ref="B29:D29"/>
    <mergeCell ref="B30:D30"/>
    <mergeCell ref="B31:D31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9:D9"/>
    <mergeCell ref="B10:D10"/>
    <mergeCell ref="B11:D11"/>
    <mergeCell ref="B13:D13"/>
    <mergeCell ref="B6:D7"/>
    <mergeCell ref="B12:D12"/>
    <mergeCell ref="B1:I1"/>
    <mergeCell ref="C2:F2"/>
    <mergeCell ref="C3:F3"/>
    <mergeCell ref="I6:I7"/>
    <mergeCell ref="B8:D8"/>
    <mergeCell ref="E6:F6"/>
    <mergeCell ref="G6:G7"/>
    <mergeCell ref="H6:H7"/>
  </mergeCells>
  <pageMargins left="0.33" right="0.23" top="0.74803149606299213" bottom="0.74803149606299213" header="0.31496062992125984" footer="0.31496062992125984"/>
  <pageSetup paperSize="9" scale="4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="85" zoomScaleNormal="85" workbookViewId="0">
      <selection activeCell="B24" sqref="B24:D24"/>
    </sheetView>
  </sheetViews>
  <sheetFormatPr defaultRowHeight="15" x14ac:dyDescent="0.25"/>
  <cols>
    <col min="1" max="1" width="9.140625" style="61"/>
    <col min="2" max="2" width="26.28515625" style="7" customWidth="1"/>
    <col min="3" max="3" width="20.42578125" style="7" customWidth="1"/>
    <col min="4" max="4" width="23.5703125" style="7" customWidth="1"/>
    <col min="5" max="5" width="14.85546875" style="7" customWidth="1"/>
    <col min="6" max="6" width="12.140625" style="7" customWidth="1"/>
    <col min="7" max="7" width="16" style="7" customWidth="1"/>
    <col min="8" max="8" width="17" style="11" customWidth="1"/>
    <col min="9" max="9" width="13" style="7" customWidth="1"/>
    <col min="10" max="10" width="9.140625" style="7"/>
  </cols>
  <sheetData>
    <row r="1" spans="2:9" ht="54" customHeight="1" x14ac:dyDescent="0.25">
      <c r="B1" s="138" t="s">
        <v>177</v>
      </c>
      <c r="C1" s="138"/>
      <c r="D1" s="138"/>
      <c r="E1" s="138"/>
      <c r="F1" s="138"/>
      <c r="G1" s="138"/>
      <c r="H1" s="138"/>
      <c r="I1" s="138"/>
    </row>
    <row r="2" spans="2:9" ht="15" customHeight="1" x14ac:dyDescent="0.25">
      <c r="B2" s="45"/>
      <c r="C2" s="178" t="s">
        <v>166</v>
      </c>
      <c r="D2" s="178"/>
      <c r="E2" s="178"/>
      <c r="F2" s="178"/>
      <c r="G2" s="45"/>
      <c r="H2" s="45"/>
      <c r="I2" s="45"/>
    </row>
    <row r="3" spans="2:9" ht="15" customHeight="1" x14ac:dyDescent="0.25">
      <c r="B3" s="45"/>
      <c r="C3" s="169" t="s">
        <v>171</v>
      </c>
      <c r="D3" s="169"/>
      <c r="E3" s="169"/>
      <c r="F3" s="169"/>
      <c r="G3" s="45"/>
      <c r="H3" s="45"/>
      <c r="I3" s="45"/>
    </row>
    <row r="4" spans="2:9" ht="15" customHeight="1" x14ac:dyDescent="0.25">
      <c r="B4" s="45"/>
      <c r="C4" s="45"/>
      <c r="D4" s="45"/>
      <c r="E4" s="45"/>
      <c r="F4" s="45"/>
      <c r="G4" s="45"/>
      <c r="H4" s="45"/>
      <c r="I4" s="45"/>
    </row>
    <row r="5" spans="2:9" ht="32.25" customHeight="1" x14ac:dyDescent="0.25">
      <c r="B5" s="143" t="s">
        <v>9</v>
      </c>
      <c r="C5" s="143"/>
      <c r="D5" s="143"/>
      <c r="E5" s="143" t="s">
        <v>10</v>
      </c>
      <c r="F5" s="143"/>
      <c r="G5" s="143" t="s">
        <v>13</v>
      </c>
      <c r="H5" s="143" t="s">
        <v>14</v>
      </c>
      <c r="I5" s="143" t="s">
        <v>15</v>
      </c>
    </row>
    <row r="6" spans="2:9" ht="32.25" customHeight="1" x14ac:dyDescent="0.25">
      <c r="B6" s="143"/>
      <c r="C6" s="143"/>
      <c r="D6" s="143"/>
      <c r="E6" s="99" t="s">
        <v>11</v>
      </c>
      <c r="F6" s="99" t="s">
        <v>12</v>
      </c>
      <c r="G6" s="143"/>
      <c r="H6" s="143"/>
      <c r="I6" s="143"/>
    </row>
    <row r="7" spans="2:9" ht="15.75" customHeight="1" x14ac:dyDescent="0.25">
      <c r="B7" s="184">
        <v>1</v>
      </c>
      <c r="C7" s="185"/>
      <c r="D7" s="186"/>
      <c r="E7" s="99">
        <v>2</v>
      </c>
      <c r="F7" s="99">
        <v>3</v>
      </c>
      <c r="G7" s="100">
        <v>4</v>
      </c>
      <c r="H7" s="100">
        <v>5</v>
      </c>
      <c r="I7" s="100">
        <v>6</v>
      </c>
    </row>
    <row r="8" spans="2:9" ht="58.5" customHeight="1" x14ac:dyDescent="0.25">
      <c r="B8" s="180" t="s">
        <v>62</v>
      </c>
      <c r="C8" s="181"/>
      <c r="D8" s="182"/>
      <c r="E8" s="101">
        <v>1</v>
      </c>
      <c r="F8" s="101">
        <v>1</v>
      </c>
      <c r="G8" s="102">
        <f>E8/F8</f>
        <v>1</v>
      </c>
      <c r="H8" s="103" t="s">
        <v>37</v>
      </c>
      <c r="I8" s="103">
        <v>2</v>
      </c>
    </row>
    <row r="9" spans="2:9" ht="17.25" customHeight="1" x14ac:dyDescent="0.25">
      <c r="B9" s="183" t="s">
        <v>63</v>
      </c>
      <c r="C9" s="183"/>
      <c r="D9" s="183"/>
      <c r="E9" s="101" t="s">
        <v>121</v>
      </c>
      <c r="F9" s="101" t="s">
        <v>121</v>
      </c>
      <c r="G9" s="102" t="s">
        <v>121</v>
      </c>
      <c r="H9" s="101" t="s">
        <v>121</v>
      </c>
      <c r="I9" s="107">
        <f>(I11+I12+I13+I14+I15+I16)/6</f>
        <v>2</v>
      </c>
    </row>
    <row r="10" spans="2:9" ht="16.5" customHeight="1" x14ac:dyDescent="0.25">
      <c r="B10" s="177" t="s">
        <v>17</v>
      </c>
      <c r="C10" s="177"/>
      <c r="D10" s="177"/>
      <c r="E10" s="99"/>
      <c r="F10" s="99"/>
      <c r="G10" s="104"/>
      <c r="H10" s="105"/>
      <c r="I10" s="106"/>
    </row>
    <row r="11" spans="2:9" ht="69" customHeight="1" x14ac:dyDescent="0.25">
      <c r="B11" s="177" t="s">
        <v>178</v>
      </c>
      <c r="C11" s="177"/>
      <c r="D11" s="177"/>
      <c r="E11" s="99">
        <v>0</v>
      </c>
      <c r="F11" s="99">
        <v>0</v>
      </c>
      <c r="G11" s="104">
        <v>1</v>
      </c>
      <c r="H11" s="105" t="s">
        <v>38</v>
      </c>
      <c r="I11" s="106">
        <v>2</v>
      </c>
    </row>
    <row r="12" spans="2:9" ht="70.5" customHeight="1" x14ac:dyDescent="0.25">
      <c r="B12" s="177" t="s">
        <v>179</v>
      </c>
      <c r="C12" s="177"/>
      <c r="D12" s="177"/>
      <c r="E12" s="99">
        <v>0</v>
      </c>
      <c r="F12" s="99">
        <v>0</v>
      </c>
      <c r="G12" s="104">
        <v>1</v>
      </c>
      <c r="H12" s="106" t="s">
        <v>37</v>
      </c>
      <c r="I12" s="106">
        <v>2</v>
      </c>
    </row>
    <row r="13" spans="2:9" ht="86.25" customHeight="1" x14ac:dyDescent="0.25">
      <c r="B13" s="177" t="s">
        <v>180</v>
      </c>
      <c r="C13" s="177"/>
      <c r="D13" s="177"/>
      <c r="E13" s="99">
        <v>0</v>
      </c>
      <c r="F13" s="99">
        <v>0</v>
      </c>
      <c r="G13" s="104">
        <v>1</v>
      </c>
      <c r="H13" s="106" t="s">
        <v>38</v>
      </c>
      <c r="I13" s="106">
        <v>2</v>
      </c>
    </row>
    <row r="14" spans="2:9" ht="84" customHeight="1" x14ac:dyDescent="0.25">
      <c r="B14" s="177" t="s">
        <v>181</v>
      </c>
      <c r="C14" s="177"/>
      <c r="D14" s="177"/>
      <c r="E14" s="99">
        <v>0</v>
      </c>
      <c r="F14" s="99">
        <v>0</v>
      </c>
      <c r="G14" s="104">
        <v>1</v>
      </c>
      <c r="H14" s="106" t="s">
        <v>38</v>
      </c>
      <c r="I14" s="106">
        <v>2</v>
      </c>
    </row>
    <row r="15" spans="2:9" ht="48.75" customHeight="1" x14ac:dyDescent="0.25">
      <c r="B15" s="177" t="s">
        <v>182</v>
      </c>
      <c r="C15" s="177"/>
      <c r="D15" s="177"/>
      <c r="E15" s="99">
        <v>0</v>
      </c>
      <c r="F15" s="99">
        <v>0</v>
      </c>
      <c r="G15" s="104">
        <v>1</v>
      </c>
      <c r="H15" s="106" t="s">
        <v>61</v>
      </c>
      <c r="I15" s="106">
        <v>2</v>
      </c>
    </row>
    <row r="16" spans="2:9" ht="50.25" customHeight="1" x14ac:dyDescent="0.25">
      <c r="B16" s="177" t="s">
        <v>64</v>
      </c>
      <c r="C16" s="177"/>
      <c r="D16" s="177"/>
      <c r="E16" s="99">
        <v>1</v>
      </c>
      <c r="F16" s="99">
        <v>1</v>
      </c>
      <c r="G16" s="104">
        <v>1</v>
      </c>
      <c r="H16" s="106" t="s">
        <v>61</v>
      </c>
      <c r="I16" s="106">
        <v>2</v>
      </c>
    </row>
    <row r="17" spans="2:9" ht="30.75" customHeight="1" x14ac:dyDescent="0.25">
      <c r="B17" s="183" t="s">
        <v>65</v>
      </c>
      <c r="C17" s="183"/>
      <c r="D17" s="183"/>
      <c r="E17" s="101" t="s">
        <v>121</v>
      </c>
      <c r="F17" s="101" t="s">
        <v>121</v>
      </c>
      <c r="G17" s="102" t="s">
        <v>121</v>
      </c>
      <c r="H17" s="107" t="s">
        <v>121</v>
      </c>
      <c r="I17" s="107">
        <f>(I19+I20)/2</f>
        <v>2</v>
      </c>
    </row>
    <row r="18" spans="2:9" ht="17.25" customHeight="1" x14ac:dyDescent="0.25">
      <c r="B18" s="177" t="s">
        <v>17</v>
      </c>
      <c r="C18" s="177"/>
      <c r="D18" s="177"/>
      <c r="E18" s="99"/>
      <c r="F18" s="99"/>
      <c r="G18" s="111"/>
      <c r="H18" s="106"/>
      <c r="I18" s="106"/>
    </row>
    <row r="19" spans="2:9" ht="34.5" customHeight="1" x14ac:dyDescent="0.25">
      <c r="B19" s="177" t="s">
        <v>66</v>
      </c>
      <c r="C19" s="177"/>
      <c r="D19" s="177"/>
      <c r="E19" s="99">
        <v>3</v>
      </c>
      <c r="F19" s="99">
        <v>3</v>
      </c>
      <c r="G19" s="104">
        <v>1</v>
      </c>
      <c r="H19" s="105" t="s">
        <v>38</v>
      </c>
      <c r="I19" s="106">
        <v>2</v>
      </c>
    </row>
    <row r="20" spans="2:9" ht="48.75" customHeight="1" x14ac:dyDescent="0.25">
      <c r="B20" s="177" t="s">
        <v>67</v>
      </c>
      <c r="C20" s="177"/>
      <c r="D20" s="177"/>
      <c r="E20" s="99" t="s">
        <v>121</v>
      </c>
      <c r="F20" s="99" t="s">
        <v>121</v>
      </c>
      <c r="G20" s="104">
        <v>1</v>
      </c>
      <c r="H20" s="106" t="s">
        <v>61</v>
      </c>
      <c r="I20" s="106">
        <v>2</v>
      </c>
    </row>
    <row r="21" spans="2:9" ht="20.25" customHeight="1" x14ac:dyDescent="0.25">
      <c r="B21" s="177" t="s">
        <v>68</v>
      </c>
      <c r="C21" s="177"/>
      <c r="D21" s="177"/>
      <c r="E21" s="99">
        <v>0</v>
      </c>
      <c r="F21" s="99">
        <v>0</v>
      </c>
      <c r="G21" s="104">
        <v>1</v>
      </c>
      <c r="H21" s="105" t="s">
        <v>121</v>
      </c>
      <c r="I21" s="106" t="s">
        <v>121</v>
      </c>
    </row>
    <row r="22" spans="2:9" ht="32.25" customHeight="1" x14ac:dyDescent="0.25">
      <c r="B22" s="177" t="s">
        <v>69</v>
      </c>
      <c r="C22" s="177"/>
      <c r="D22" s="177"/>
      <c r="E22" s="82">
        <f>20/1000</f>
        <v>0.02</v>
      </c>
      <c r="F22" s="82">
        <f>20/1000</f>
        <v>0.02</v>
      </c>
      <c r="G22" s="104">
        <v>1</v>
      </c>
      <c r="H22" s="105" t="s">
        <v>121</v>
      </c>
      <c r="I22" s="106" t="s">
        <v>121</v>
      </c>
    </row>
    <row r="23" spans="2:9" ht="27.75" customHeight="1" x14ac:dyDescent="0.25">
      <c r="B23" s="193" t="s">
        <v>70</v>
      </c>
      <c r="C23" s="194"/>
      <c r="D23" s="195"/>
      <c r="E23" s="99">
        <v>0</v>
      </c>
      <c r="F23" s="99">
        <v>0</v>
      </c>
      <c r="G23" s="104">
        <v>1</v>
      </c>
      <c r="H23" s="105" t="s">
        <v>121</v>
      </c>
      <c r="I23" s="106" t="s">
        <v>121</v>
      </c>
    </row>
    <row r="24" spans="2:9" ht="36.75" customHeight="1" x14ac:dyDescent="0.25">
      <c r="B24" s="183" t="s">
        <v>71</v>
      </c>
      <c r="C24" s="183"/>
      <c r="D24" s="183"/>
      <c r="E24" s="101">
        <v>0</v>
      </c>
      <c r="F24" s="101">
        <v>0</v>
      </c>
      <c r="G24" s="102">
        <v>1</v>
      </c>
      <c r="H24" s="108" t="s">
        <v>60</v>
      </c>
      <c r="I24" s="107">
        <v>2</v>
      </c>
    </row>
    <row r="25" spans="2:9" ht="52.5" customHeight="1" x14ac:dyDescent="0.25">
      <c r="B25" s="177" t="s">
        <v>72</v>
      </c>
      <c r="C25" s="177"/>
      <c r="D25" s="177"/>
      <c r="E25" s="99">
        <v>0</v>
      </c>
      <c r="F25" s="99">
        <v>0</v>
      </c>
      <c r="G25" s="104">
        <v>1</v>
      </c>
      <c r="H25" s="106"/>
      <c r="I25" s="106">
        <v>2</v>
      </c>
    </row>
    <row r="26" spans="2:9" ht="66" customHeight="1" x14ac:dyDescent="0.25">
      <c r="B26" s="183" t="s">
        <v>73</v>
      </c>
      <c r="C26" s="183"/>
      <c r="D26" s="183"/>
      <c r="E26" s="101" t="s">
        <v>121</v>
      </c>
      <c r="F26" s="101" t="s">
        <v>121</v>
      </c>
      <c r="G26" s="104" t="s">
        <v>121</v>
      </c>
      <c r="H26" s="107" t="s">
        <v>121</v>
      </c>
      <c r="I26" s="107">
        <v>2</v>
      </c>
    </row>
    <row r="27" spans="2:9" ht="16.5" customHeight="1" x14ac:dyDescent="0.25">
      <c r="B27" s="177" t="s">
        <v>17</v>
      </c>
      <c r="C27" s="177"/>
      <c r="D27" s="177"/>
      <c r="E27" s="99"/>
      <c r="F27" s="99"/>
      <c r="G27" s="104"/>
      <c r="H27" s="106"/>
      <c r="I27" s="106"/>
    </row>
    <row r="28" spans="2:9" ht="51" customHeight="1" x14ac:dyDescent="0.25">
      <c r="B28" s="177" t="s">
        <v>74</v>
      </c>
      <c r="C28" s="177"/>
      <c r="D28" s="177"/>
      <c r="E28" s="82">
        <v>0</v>
      </c>
      <c r="F28" s="82">
        <v>0</v>
      </c>
      <c r="G28" s="104">
        <v>1</v>
      </c>
      <c r="H28" s="106" t="s">
        <v>60</v>
      </c>
      <c r="I28" s="106">
        <v>2</v>
      </c>
    </row>
    <row r="29" spans="2:9" ht="79.5" customHeight="1" x14ac:dyDescent="0.25">
      <c r="B29" s="177" t="s">
        <v>75</v>
      </c>
      <c r="C29" s="177"/>
      <c r="D29" s="177"/>
      <c r="E29" s="99">
        <v>0</v>
      </c>
      <c r="F29" s="99">
        <v>0</v>
      </c>
      <c r="G29" s="104">
        <v>1</v>
      </c>
      <c r="H29" s="106" t="s">
        <v>77</v>
      </c>
      <c r="I29" s="106">
        <v>2</v>
      </c>
    </row>
    <row r="30" spans="2:9" ht="20.25" customHeight="1" x14ac:dyDescent="0.25">
      <c r="B30" s="183" t="s">
        <v>76</v>
      </c>
      <c r="C30" s="183"/>
      <c r="D30" s="183"/>
      <c r="E30" s="101" t="s">
        <v>121</v>
      </c>
      <c r="F30" s="101" t="s">
        <v>121</v>
      </c>
      <c r="G30" s="102" t="s">
        <v>121</v>
      </c>
      <c r="H30" s="107" t="s">
        <v>121</v>
      </c>
      <c r="I30" s="107">
        <f>(I26+I24+I17+I9+I8)/5</f>
        <v>2</v>
      </c>
    </row>
    <row r="31" spans="2:9" ht="15.75" x14ac:dyDescent="0.25">
      <c r="B31" s="15"/>
    </row>
    <row r="32" spans="2:9" ht="15.75" x14ac:dyDescent="0.25">
      <c r="B32" s="33" t="s">
        <v>176</v>
      </c>
      <c r="C32" s="49"/>
      <c r="D32" s="49"/>
      <c r="H32" s="7"/>
    </row>
    <row r="33" spans="1:10" s="6" customFormat="1" ht="12.75" x14ac:dyDescent="0.2">
      <c r="A33" s="65"/>
      <c r="B33" s="12" t="s">
        <v>187</v>
      </c>
      <c r="C33" s="44" t="s">
        <v>188</v>
      </c>
      <c r="D33" s="44" t="s">
        <v>186</v>
      </c>
      <c r="E33" s="13"/>
      <c r="G33" s="13"/>
      <c r="H33" s="13"/>
      <c r="I33" s="13"/>
      <c r="J33" s="13"/>
    </row>
    <row r="34" spans="1:10" x14ac:dyDescent="0.25">
      <c r="H34" s="7"/>
    </row>
  </sheetData>
  <mergeCells count="32"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18:D18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E5:F5"/>
    <mergeCell ref="G5:G6"/>
    <mergeCell ref="H5:H6"/>
    <mergeCell ref="I5:I6"/>
    <mergeCell ref="B1:I1"/>
    <mergeCell ref="C2:F2"/>
    <mergeCell ref="C3:F3"/>
    <mergeCell ref="B5:D6"/>
  </mergeCells>
  <pageMargins left="0.32" right="0.38" top="0.75" bottom="0.75" header="0.3" footer="0.3"/>
  <pageSetup paperSize="9"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Normal="100" workbookViewId="0">
      <selection activeCell="J1" sqref="J1"/>
    </sheetView>
  </sheetViews>
  <sheetFormatPr defaultRowHeight="15" x14ac:dyDescent="0.25"/>
  <cols>
    <col min="1" max="2" width="12" style="7" customWidth="1"/>
    <col min="3" max="3" width="16.7109375" style="7" customWidth="1"/>
    <col min="4" max="4" width="12" style="7" customWidth="1"/>
    <col min="5" max="5" width="10.5703125" style="7" customWidth="1"/>
    <col min="6" max="6" width="12.42578125" style="7" customWidth="1"/>
    <col min="7" max="8" width="10.5703125" style="7" customWidth="1"/>
    <col min="9" max="9" width="9.140625" style="7"/>
  </cols>
  <sheetData>
    <row r="1" spans="1:8" ht="72" customHeight="1" x14ac:dyDescent="0.25">
      <c r="A1" s="138" t="s">
        <v>207</v>
      </c>
      <c r="B1" s="138"/>
      <c r="C1" s="138"/>
      <c r="D1" s="138"/>
      <c r="E1" s="138"/>
      <c r="F1" s="138"/>
      <c r="G1" s="138"/>
      <c r="H1" s="138"/>
    </row>
    <row r="2" spans="1:8" ht="19.5" customHeight="1" x14ac:dyDescent="0.25">
      <c r="A2" s="170" t="s">
        <v>166</v>
      </c>
      <c r="B2" s="170"/>
      <c r="C2" s="170"/>
      <c r="D2" s="170"/>
      <c r="E2" s="170"/>
      <c r="F2" s="170"/>
      <c r="G2" s="170"/>
      <c r="H2" s="170"/>
    </row>
    <row r="3" spans="1:8" ht="15" customHeight="1" x14ac:dyDescent="0.25">
      <c r="A3" s="169" t="s">
        <v>171</v>
      </c>
      <c r="B3" s="169"/>
      <c r="C3" s="169"/>
      <c r="D3" s="169"/>
      <c r="E3" s="169"/>
      <c r="F3" s="169"/>
      <c r="G3" s="169"/>
      <c r="H3" s="169"/>
    </row>
    <row r="4" spans="1:8" ht="18" customHeight="1" x14ac:dyDescent="0.25">
      <c r="A4" s="45"/>
      <c r="B4" s="45"/>
      <c r="C4" s="45"/>
      <c r="D4" s="45"/>
      <c r="E4" s="45"/>
      <c r="F4" s="45"/>
      <c r="G4" s="45"/>
      <c r="H4" s="45"/>
    </row>
    <row r="5" spans="1:8" ht="42" customHeight="1" x14ac:dyDescent="0.25">
      <c r="A5" s="199" t="s">
        <v>183</v>
      </c>
      <c r="B5" s="199"/>
      <c r="C5" s="199"/>
      <c r="D5" s="196" t="s">
        <v>184</v>
      </c>
      <c r="E5" s="197"/>
      <c r="F5" s="197"/>
      <c r="G5" s="197"/>
      <c r="H5" s="198"/>
    </row>
    <row r="6" spans="1:8" ht="65.25" customHeight="1" x14ac:dyDescent="0.25">
      <c r="A6" s="154" t="s">
        <v>78</v>
      </c>
      <c r="B6" s="155"/>
      <c r="C6" s="156"/>
      <c r="D6" s="112">
        <v>2015</v>
      </c>
      <c r="E6" s="113">
        <v>2016</v>
      </c>
      <c r="F6" s="112">
        <v>2017</v>
      </c>
      <c r="G6" s="113">
        <v>2018</v>
      </c>
      <c r="H6" s="112">
        <v>2019</v>
      </c>
    </row>
    <row r="7" spans="1:8" ht="15.75" x14ac:dyDescent="0.25">
      <c r="A7" s="200" t="s">
        <v>79</v>
      </c>
      <c r="B7" s="200"/>
      <c r="C7" s="200"/>
      <c r="D7" s="114">
        <v>2</v>
      </c>
      <c r="E7" s="114">
        <v>2</v>
      </c>
      <c r="F7" s="114">
        <v>2</v>
      </c>
      <c r="G7" s="114">
        <v>2</v>
      </c>
      <c r="H7" s="114">
        <v>2</v>
      </c>
    </row>
    <row r="8" spans="1:8" ht="15.75" x14ac:dyDescent="0.25">
      <c r="A8" s="176" t="s">
        <v>80</v>
      </c>
      <c r="B8" s="176"/>
      <c r="C8" s="176"/>
      <c r="D8" s="115">
        <v>2</v>
      </c>
      <c r="E8" s="115">
        <v>2</v>
      </c>
      <c r="F8" s="115">
        <v>2</v>
      </c>
      <c r="G8" s="115">
        <v>2</v>
      </c>
      <c r="H8" s="115">
        <v>2</v>
      </c>
    </row>
    <row r="9" spans="1:8" ht="15.75" x14ac:dyDescent="0.25">
      <c r="A9" s="176" t="s">
        <v>81</v>
      </c>
      <c r="B9" s="176"/>
      <c r="C9" s="176"/>
      <c r="D9" s="115">
        <v>2</v>
      </c>
      <c r="E9" s="115">
        <v>2</v>
      </c>
      <c r="F9" s="115">
        <v>2</v>
      </c>
      <c r="G9" s="115">
        <v>2</v>
      </c>
      <c r="H9" s="115">
        <v>2</v>
      </c>
    </row>
    <row r="10" spans="1:8" ht="15.75" x14ac:dyDescent="0.25">
      <c r="A10" s="176" t="s">
        <v>82</v>
      </c>
      <c r="B10" s="176"/>
      <c r="C10" s="176"/>
      <c r="D10" s="115">
        <v>2</v>
      </c>
      <c r="E10" s="115">
        <v>2</v>
      </c>
      <c r="F10" s="115">
        <v>2</v>
      </c>
      <c r="G10" s="115">
        <v>2</v>
      </c>
      <c r="H10" s="115">
        <v>2</v>
      </c>
    </row>
    <row r="11" spans="1:8" ht="15.75" x14ac:dyDescent="0.25">
      <c r="A11" s="176" t="s">
        <v>83</v>
      </c>
      <c r="B11" s="176"/>
      <c r="C11" s="176"/>
      <c r="D11" s="115">
        <v>2</v>
      </c>
      <c r="E11" s="115">
        <v>2</v>
      </c>
      <c r="F11" s="115">
        <v>2</v>
      </c>
      <c r="G11" s="115">
        <v>2</v>
      </c>
      <c r="H11" s="115">
        <v>2</v>
      </c>
    </row>
    <row r="12" spans="1:8" ht="15.75" x14ac:dyDescent="0.25">
      <c r="A12" s="176" t="s">
        <v>84</v>
      </c>
      <c r="B12" s="176"/>
      <c r="C12" s="176"/>
      <c r="D12" s="115">
        <v>2</v>
      </c>
      <c r="E12" s="115">
        <v>2</v>
      </c>
      <c r="F12" s="115">
        <v>2</v>
      </c>
      <c r="G12" s="115">
        <v>2</v>
      </c>
      <c r="H12" s="115">
        <v>2</v>
      </c>
    </row>
    <row r="13" spans="1:8" ht="15.75" x14ac:dyDescent="0.25">
      <c r="A13" s="176" t="s">
        <v>85</v>
      </c>
      <c r="B13" s="176"/>
      <c r="C13" s="176"/>
      <c r="D13" s="115">
        <v>2</v>
      </c>
      <c r="E13" s="115">
        <v>2</v>
      </c>
      <c r="F13" s="115">
        <v>2</v>
      </c>
      <c r="G13" s="115">
        <v>2</v>
      </c>
      <c r="H13" s="115">
        <v>2</v>
      </c>
    </row>
    <row r="14" spans="1:8" ht="15.75" x14ac:dyDescent="0.25">
      <c r="A14" s="176" t="s">
        <v>86</v>
      </c>
      <c r="B14" s="176"/>
      <c r="C14" s="176"/>
      <c r="D14" s="115">
        <v>2</v>
      </c>
      <c r="E14" s="115">
        <v>2</v>
      </c>
      <c r="F14" s="115">
        <v>2</v>
      </c>
      <c r="G14" s="115">
        <v>2</v>
      </c>
      <c r="H14" s="115">
        <v>2</v>
      </c>
    </row>
    <row r="15" spans="1:8" ht="15.75" x14ac:dyDescent="0.25">
      <c r="A15" s="176" t="s">
        <v>87</v>
      </c>
      <c r="B15" s="176"/>
      <c r="C15" s="176"/>
      <c r="D15" s="115">
        <v>2</v>
      </c>
      <c r="E15" s="115">
        <v>2</v>
      </c>
      <c r="F15" s="115">
        <v>2</v>
      </c>
      <c r="G15" s="115">
        <v>2</v>
      </c>
      <c r="H15" s="115">
        <v>2</v>
      </c>
    </row>
    <row r="16" spans="1:8" ht="15.75" x14ac:dyDescent="0.25">
      <c r="A16" s="176" t="s">
        <v>88</v>
      </c>
      <c r="B16" s="176"/>
      <c r="C16" s="176"/>
      <c r="D16" s="115">
        <v>2</v>
      </c>
      <c r="E16" s="115">
        <v>2</v>
      </c>
      <c r="F16" s="115">
        <v>2</v>
      </c>
      <c r="G16" s="115">
        <v>2</v>
      </c>
      <c r="H16" s="115">
        <v>2</v>
      </c>
    </row>
    <row r="17" spans="1:8" ht="15.75" x14ac:dyDescent="0.25">
      <c r="A17" s="176" t="s">
        <v>89</v>
      </c>
      <c r="B17" s="176"/>
      <c r="C17" s="176"/>
      <c r="D17" s="115">
        <v>2</v>
      </c>
      <c r="E17" s="115">
        <v>2</v>
      </c>
      <c r="F17" s="115">
        <v>2</v>
      </c>
      <c r="G17" s="115">
        <v>2</v>
      </c>
      <c r="H17" s="115">
        <v>2</v>
      </c>
    </row>
    <row r="18" spans="1:8" ht="15.75" x14ac:dyDescent="0.25">
      <c r="A18" s="176" t="s">
        <v>90</v>
      </c>
      <c r="B18" s="176"/>
      <c r="C18" s="176"/>
      <c r="D18" s="115">
        <v>2</v>
      </c>
      <c r="E18" s="115">
        <v>2</v>
      </c>
      <c r="F18" s="115">
        <v>2</v>
      </c>
      <c r="G18" s="115">
        <v>2</v>
      </c>
      <c r="H18" s="115">
        <v>2</v>
      </c>
    </row>
    <row r="19" spans="1:8" ht="15.75" x14ac:dyDescent="0.25">
      <c r="A19" s="176" t="s">
        <v>91</v>
      </c>
      <c r="B19" s="176"/>
      <c r="C19" s="176"/>
      <c r="D19" s="115">
        <v>2</v>
      </c>
      <c r="E19" s="115">
        <v>2</v>
      </c>
      <c r="F19" s="115">
        <v>2</v>
      </c>
      <c r="G19" s="115">
        <v>2</v>
      </c>
      <c r="H19" s="115">
        <v>2</v>
      </c>
    </row>
    <row r="20" spans="1:8" ht="15.75" x14ac:dyDescent="0.25">
      <c r="A20" s="176" t="s">
        <v>92</v>
      </c>
      <c r="B20" s="176"/>
      <c r="C20" s="176"/>
      <c r="D20" s="115">
        <v>2</v>
      </c>
      <c r="E20" s="115">
        <v>2</v>
      </c>
      <c r="F20" s="115">
        <v>2</v>
      </c>
      <c r="G20" s="115">
        <v>2</v>
      </c>
      <c r="H20" s="115">
        <v>2</v>
      </c>
    </row>
    <row r="21" spans="1:8" ht="15.75" x14ac:dyDescent="0.25">
      <c r="A21" s="200" t="s">
        <v>93</v>
      </c>
      <c r="B21" s="200"/>
      <c r="C21" s="200"/>
      <c r="D21" s="114">
        <f>'6.2'!I32</f>
        <v>0.58571428571428563</v>
      </c>
      <c r="E21" s="114">
        <f>D21</f>
        <v>0.58571428571428563</v>
      </c>
      <c r="F21" s="114">
        <f t="shared" ref="F21:G21" si="0">E21</f>
        <v>0.58571428571428563</v>
      </c>
      <c r="G21" s="114">
        <f t="shared" si="0"/>
        <v>0.58571428571428563</v>
      </c>
      <c r="H21" s="114">
        <f>G21</f>
        <v>0.58571428571428563</v>
      </c>
    </row>
    <row r="22" spans="1:8" ht="15.75" x14ac:dyDescent="0.25">
      <c r="A22" s="176" t="s">
        <v>80</v>
      </c>
      <c r="B22" s="176"/>
      <c r="C22" s="176"/>
      <c r="D22" s="115">
        <v>2</v>
      </c>
      <c r="E22" s="115">
        <v>2</v>
      </c>
      <c r="F22" s="115">
        <v>2</v>
      </c>
      <c r="G22" s="115">
        <v>2</v>
      </c>
      <c r="H22" s="115">
        <v>2</v>
      </c>
    </row>
    <row r="23" spans="1:8" ht="15.75" x14ac:dyDescent="0.25">
      <c r="A23" s="176" t="s">
        <v>94</v>
      </c>
      <c r="B23" s="176"/>
      <c r="C23" s="176"/>
      <c r="D23" s="115">
        <v>2</v>
      </c>
      <c r="E23" s="115">
        <v>2</v>
      </c>
      <c r="F23" s="115">
        <v>2</v>
      </c>
      <c r="G23" s="115">
        <v>2</v>
      </c>
      <c r="H23" s="115">
        <v>2</v>
      </c>
    </row>
    <row r="24" spans="1:8" ht="15.75" x14ac:dyDescent="0.25">
      <c r="A24" s="176" t="s">
        <v>85</v>
      </c>
      <c r="B24" s="176"/>
      <c r="C24" s="176"/>
      <c r="D24" s="115">
        <v>0.5</v>
      </c>
      <c r="E24" s="115">
        <v>0.5</v>
      </c>
      <c r="F24" s="115">
        <v>0.5</v>
      </c>
      <c r="G24" s="115">
        <v>0.5</v>
      </c>
      <c r="H24" s="115">
        <v>0.5</v>
      </c>
    </row>
    <row r="25" spans="1:8" ht="15.75" x14ac:dyDescent="0.25">
      <c r="A25" s="176" t="s">
        <v>95</v>
      </c>
      <c r="B25" s="176"/>
      <c r="C25" s="176"/>
      <c r="D25" s="115">
        <v>0.5</v>
      </c>
      <c r="E25" s="115">
        <v>0.5</v>
      </c>
      <c r="F25" s="115">
        <v>0.5</v>
      </c>
      <c r="G25" s="115">
        <v>0.5</v>
      </c>
      <c r="H25" s="115">
        <v>0.5</v>
      </c>
    </row>
    <row r="26" spans="1:8" ht="15.75" x14ac:dyDescent="0.25">
      <c r="A26" s="176" t="s">
        <v>96</v>
      </c>
      <c r="B26" s="176"/>
      <c r="C26" s="176"/>
      <c r="D26" s="115">
        <v>0.5</v>
      </c>
      <c r="E26" s="115">
        <v>0.5</v>
      </c>
      <c r="F26" s="115">
        <v>0.5</v>
      </c>
      <c r="G26" s="115">
        <v>0.5</v>
      </c>
      <c r="H26" s="115">
        <v>0.5</v>
      </c>
    </row>
    <row r="27" spans="1:8" ht="15.75" x14ac:dyDescent="0.25">
      <c r="A27" s="176" t="s">
        <v>87</v>
      </c>
      <c r="B27" s="176"/>
      <c r="C27" s="176"/>
      <c r="D27" s="115">
        <v>0.5</v>
      </c>
      <c r="E27" s="115">
        <v>0.5</v>
      </c>
      <c r="F27" s="115">
        <v>0.5</v>
      </c>
      <c r="G27" s="115">
        <v>0.5</v>
      </c>
      <c r="H27" s="115">
        <v>0.5</v>
      </c>
    </row>
    <row r="28" spans="1:8" ht="15.75" x14ac:dyDescent="0.25">
      <c r="A28" s="176" t="s">
        <v>97</v>
      </c>
      <c r="B28" s="176"/>
      <c r="C28" s="176"/>
      <c r="D28" s="115">
        <v>0.2</v>
      </c>
      <c r="E28" s="115">
        <v>0.2</v>
      </c>
      <c r="F28" s="115">
        <v>0.2</v>
      </c>
      <c r="G28" s="115">
        <v>0.2</v>
      </c>
      <c r="H28" s="115">
        <v>0.2</v>
      </c>
    </row>
    <row r="29" spans="1:8" ht="15.75" x14ac:dyDescent="0.25">
      <c r="A29" s="176" t="s">
        <v>98</v>
      </c>
      <c r="B29" s="176"/>
      <c r="C29" s="176"/>
      <c r="D29" s="115">
        <v>0.2</v>
      </c>
      <c r="E29" s="115">
        <v>0.2</v>
      </c>
      <c r="F29" s="115">
        <v>0.2</v>
      </c>
      <c r="G29" s="115">
        <v>0.2</v>
      </c>
      <c r="H29" s="115">
        <v>0.2</v>
      </c>
    </row>
    <row r="30" spans="1:8" ht="15.75" x14ac:dyDescent="0.25">
      <c r="A30" s="176" t="s">
        <v>90</v>
      </c>
      <c r="B30" s="176"/>
      <c r="C30" s="176"/>
      <c r="D30" s="115">
        <v>0.5</v>
      </c>
      <c r="E30" s="115">
        <v>0.5</v>
      </c>
      <c r="F30" s="115">
        <v>0.5</v>
      </c>
      <c r="G30" s="115">
        <v>0.5</v>
      </c>
      <c r="H30" s="115">
        <v>0.5</v>
      </c>
    </row>
    <row r="31" spans="1:8" ht="15.75" x14ac:dyDescent="0.25">
      <c r="A31" s="176" t="s">
        <v>91</v>
      </c>
      <c r="B31" s="176"/>
      <c r="C31" s="176"/>
      <c r="D31" s="115">
        <v>0.5</v>
      </c>
      <c r="E31" s="115">
        <v>0.5</v>
      </c>
      <c r="F31" s="115">
        <v>0.5</v>
      </c>
      <c r="G31" s="115">
        <v>0.5</v>
      </c>
      <c r="H31" s="115">
        <v>0.5</v>
      </c>
    </row>
    <row r="32" spans="1:8" ht="15.75" x14ac:dyDescent="0.25">
      <c r="A32" s="176" t="s">
        <v>92</v>
      </c>
      <c r="B32" s="176"/>
      <c r="C32" s="176"/>
      <c r="D32" s="115">
        <v>0.5</v>
      </c>
      <c r="E32" s="115">
        <v>0.5</v>
      </c>
      <c r="F32" s="116">
        <v>0.5</v>
      </c>
      <c r="G32" s="116">
        <v>0.5</v>
      </c>
      <c r="H32" s="116">
        <v>0.5</v>
      </c>
    </row>
    <row r="33" spans="1:8" ht="15.75" x14ac:dyDescent="0.25">
      <c r="A33" s="176" t="s">
        <v>99</v>
      </c>
      <c r="B33" s="176"/>
      <c r="C33" s="176"/>
      <c r="D33" s="115">
        <v>0.2</v>
      </c>
      <c r="E33" s="115">
        <v>0.2</v>
      </c>
      <c r="F33" s="115">
        <v>0.2</v>
      </c>
      <c r="G33" s="115">
        <v>0.2</v>
      </c>
      <c r="H33" s="115">
        <v>0.2</v>
      </c>
    </row>
    <row r="34" spans="1:8" ht="15.75" x14ac:dyDescent="0.25">
      <c r="A34" s="200" t="s">
        <v>100</v>
      </c>
      <c r="B34" s="200"/>
      <c r="C34" s="200"/>
      <c r="D34" s="114">
        <v>2</v>
      </c>
      <c r="E34" s="114">
        <v>2</v>
      </c>
      <c r="F34" s="114">
        <v>2</v>
      </c>
      <c r="G34" s="114">
        <v>2</v>
      </c>
      <c r="H34" s="114">
        <v>2</v>
      </c>
    </row>
    <row r="35" spans="1:8" ht="15.75" x14ac:dyDescent="0.25">
      <c r="A35" s="176" t="s">
        <v>101</v>
      </c>
      <c r="B35" s="176"/>
      <c r="C35" s="176"/>
      <c r="D35" s="115">
        <v>2</v>
      </c>
      <c r="E35" s="115">
        <v>2</v>
      </c>
      <c r="F35" s="115">
        <v>2</v>
      </c>
      <c r="G35" s="115">
        <v>2</v>
      </c>
      <c r="H35" s="115">
        <v>2</v>
      </c>
    </row>
    <row r="36" spans="1:8" ht="15.75" x14ac:dyDescent="0.25">
      <c r="A36" s="176" t="s">
        <v>85</v>
      </c>
      <c r="B36" s="176"/>
      <c r="C36" s="176"/>
      <c r="D36" s="115">
        <v>2</v>
      </c>
      <c r="E36" s="115">
        <v>2</v>
      </c>
      <c r="F36" s="115">
        <v>2</v>
      </c>
      <c r="G36" s="115">
        <v>2</v>
      </c>
      <c r="H36" s="115">
        <v>2</v>
      </c>
    </row>
    <row r="37" spans="1:8" ht="15.75" x14ac:dyDescent="0.25">
      <c r="A37" s="176" t="s">
        <v>86</v>
      </c>
      <c r="B37" s="176"/>
      <c r="C37" s="176"/>
      <c r="D37" s="115">
        <v>2</v>
      </c>
      <c r="E37" s="115">
        <v>2</v>
      </c>
      <c r="F37" s="115">
        <v>2</v>
      </c>
      <c r="G37" s="115">
        <v>2</v>
      </c>
      <c r="H37" s="115">
        <v>2</v>
      </c>
    </row>
    <row r="38" spans="1:8" ht="15.75" x14ac:dyDescent="0.25">
      <c r="A38" s="176" t="s">
        <v>87</v>
      </c>
      <c r="B38" s="176"/>
      <c r="C38" s="176"/>
      <c r="D38" s="115">
        <v>2</v>
      </c>
      <c r="E38" s="115">
        <v>2</v>
      </c>
      <c r="F38" s="115">
        <v>2</v>
      </c>
      <c r="G38" s="115">
        <v>2</v>
      </c>
      <c r="H38" s="115">
        <v>2</v>
      </c>
    </row>
    <row r="39" spans="1:8" ht="15.75" x14ac:dyDescent="0.25">
      <c r="A39" s="176" t="s">
        <v>102</v>
      </c>
      <c r="B39" s="176"/>
      <c r="C39" s="176"/>
      <c r="D39" s="115">
        <v>2</v>
      </c>
      <c r="E39" s="115">
        <v>2</v>
      </c>
      <c r="F39" s="115">
        <v>2</v>
      </c>
      <c r="G39" s="115">
        <v>2</v>
      </c>
      <c r="H39" s="115">
        <v>2</v>
      </c>
    </row>
    <row r="40" spans="1:8" ht="15.75" x14ac:dyDescent="0.25">
      <c r="A40" s="176" t="s">
        <v>103</v>
      </c>
      <c r="B40" s="176"/>
      <c r="C40" s="176"/>
      <c r="D40" s="115">
        <v>2</v>
      </c>
      <c r="E40" s="115">
        <v>2</v>
      </c>
      <c r="F40" s="115">
        <v>2</v>
      </c>
      <c r="G40" s="115">
        <v>2</v>
      </c>
      <c r="H40" s="115">
        <v>2</v>
      </c>
    </row>
    <row r="41" spans="1:8" ht="15.75" x14ac:dyDescent="0.25">
      <c r="A41" s="176" t="s">
        <v>104</v>
      </c>
      <c r="B41" s="176"/>
      <c r="C41" s="176"/>
      <c r="D41" s="115">
        <v>2</v>
      </c>
      <c r="E41" s="115">
        <v>2</v>
      </c>
      <c r="F41" s="115">
        <v>2</v>
      </c>
      <c r="G41" s="115">
        <v>2</v>
      </c>
      <c r="H41" s="115">
        <v>2</v>
      </c>
    </row>
    <row r="42" spans="1:8" ht="15.75" x14ac:dyDescent="0.25">
      <c r="A42" s="176" t="s">
        <v>97</v>
      </c>
      <c r="B42" s="176"/>
      <c r="C42" s="176"/>
      <c r="D42" s="115">
        <v>2</v>
      </c>
      <c r="E42" s="115">
        <v>2</v>
      </c>
      <c r="F42" s="115">
        <v>2</v>
      </c>
      <c r="G42" s="115">
        <v>2</v>
      </c>
      <c r="H42" s="115">
        <v>2</v>
      </c>
    </row>
    <row r="43" spans="1:8" ht="15.75" x14ac:dyDescent="0.25">
      <c r="A43" s="176" t="s">
        <v>105</v>
      </c>
      <c r="B43" s="176"/>
      <c r="C43" s="176"/>
      <c r="D43" s="115">
        <v>2</v>
      </c>
      <c r="E43" s="115">
        <v>2</v>
      </c>
      <c r="F43" s="115">
        <v>2</v>
      </c>
      <c r="G43" s="115">
        <v>2</v>
      </c>
      <c r="H43" s="115">
        <v>2</v>
      </c>
    </row>
    <row r="44" spans="1:8" ht="15.75" x14ac:dyDescent="0.25">
      <c r="A44" s="176" t="s">
        <v>106</v>
      </c>
      <c r="B44" s="176"/>
      <c r="C44" s="176"/>
      <c r="D44" s="115">
        <v>2</v>
      </c>
      <c r="E44" s="115">
        <v>2</v>
      </c>
      <c r="F44" s="115">
        <v>2</v>
      </c>
      <c r="G44" s="115">
        <v>2</v>
      </c>
      <c r="H44" s="115">
        <v>2</v>
      </c>
    </row>
    <row r="45" spans="1:8" ht="15.75" x14ac:dyDescent="0.25">
      <c r="A45" s="176" t="s">
        <v>107</v>
      </c>
      <c r="B45" s="176"/>
      <c r="C45" s="176"/>
      <c r="D45" s="115">
        <v>2</v>
      </c>
      <c r="E45" s="115">
        <v>2</v>
      </c>
      <c r="F45" s="115">
        <v>2</v>
      </c>
      <c r="G45" s="115">
        <v>2</v>
      </c>
      <c r="H45" s="115">
        <v>2</v>
      </c>
    </row>
    <row r="46" spans="1:8" ht="15.75" x14ac:dyDescent="0.25">
      <c r="A46" s="176" t="s">
        <v>98</v>
      </c>
      <c r="B46" s="176"/>
      <c r="C46" s="176"/>
      <c r="D46" s="115">
        <v>2</v>
      </c>
      <c r="E46" s="115">
        <v>2</v>
      </c>
      <c r="F46" s="115">
        <v>2</v>
      </c>
      <c r="G46" s="115">
        <v>2</v>
      </c>
      <c r="H46" s="115">
        <v>2</v>
      </c>
    </row>
    <row r="47" spans="1:8" ht="15.75" x14ac:dyDescent="0.25">
      <c r="A47" s="176" t="s">
        <v>90</v>
      </c>
      <c r="B47" s="176"/>
      <c r="C47" s="176"/>
      <c r="D47" s="115">
        <v>2</v>
      </c>
      <c r="E47" s="115">
        <v>2</v>
      </c>
      <c r="F47" s="115">
        <v>2</v>
      </c>
      <c r="G47" s="115">
        <v>2</v>
      </c>
      <c r="H47" s="115">
        <v>2</v>
      </c>
    </row>
    <row r="48" spans="1:8" ht="15.75" x14ac:dyDescent="0.25">
      <c r="A48" s="176" t="s">
        <v>108</v>
      </c>
      <c r="B48" s="176"/>
      <c r="C48" s="176"/>
      <c r="D48" s="115">
        <v>2</v>
      </c>
      <c r="E48" s="115">
        <v>2</v>
      </c>
      <c r="F48" s="115">
        <v>2</v>
      </c>
      <c r="G48" s="115">
        <v>2</v>
      </c>
      <c r="H48" s="115">
        <v>2</v>
      </c>
    </row>
    <row r="49" spans="1:9" ht="45" customHeight="1" x14ac:dyDescent="0.25">
      <c r="A49" s="201" t="s">
        <v>185</v>
      </c>
      <c r="B49" s="201"/>
      <c r="C49" s="201"/>
      <c r="D49" s="117">
        <f t="shared" ref="D49:F49" si="1">0.1*D7+0.7*D21+0.2*D34</f>
        <v>1.0099999999999998</v>
      </c>
      <c r="E49" s="117">
        <f t="shared" si="1"/>
        <v>1.0099999999999998</v>
      </c>
      <c r="F49" s="117">
        <f t="shared" si="1"/>
        <v>1.0099999999999998</v>
      </c>
      <c r="G49" s="117">
        <f>0.1*G7+0.7*G21+0.2*G34</f>
        <v>1.0099999999999998</v>
      </c>
      <c r="H49" s="117">
        <f>0.1*H7+0.7*H21+0.2*H34</f>
        <v>1.0099999999999998</v>
      </c>
    </row>
    <row r="50" spans="1:9" ht="114.75" hidden="1" customHeight="1" x14ac:dyDescent="0.25">
      <c r="A50" s="139" t="s">
        <v>126</v>
      </c>
      <c r="B50" s="139"/>
      <c r="C50" s="139"/>
      <c r="D50" s="139"/>
      <c r="E50" s="139"/>
      <c r="F50" s="139"/>
      <c r="G50" s="139"/>
      <c r="H50" s="139"/>
    </row>
    <row r="51" spans="1:9" ht="15.75" x14ac:dyDescent="0.25">
      <c r="A51" s="15"/>
    </row>
    <row r="52" spans="1:9" ht="15.75" x14ac:dyDescent="0.25">
      <c r="A52" s="33" t="s">
        <v>176</v>
      </c>
      <c r="B52" s="49"/>
      <c r="C52" s="49"/>
    </row>
    <row r="53" spans="1:9" s="6" customFormat="1" ht="12.75" x14ac:dyDescent="0.2">
      <c r="A53" s="12" t="s">
        <v>187</v>
      </c>
      <c r="B53" s="13"/>
      <c r="C53" s="37" t="s">
        <v>188</v>
      </c>
      <c r="D53" s="13"/>
      <c r="E53" s="13" t="s">
        <v>186</v>
      </c>
      <c r="F53" s="13"/>
      <c r="G53" s="13"/>
      <c r="H53" s="13"/>
      <c r="I53" s="13"/>
    </row>
  </sheetData>
  <mergeCells count="50">
    <mergeCell ref="A50:H50"/>
    <mergeCell ref="A43:C43"/>
    <mergeCell ref="A44:C44"/>
    <mergeCell ref="A45:C45"/>
    <mergeCell ref="A46:C46"/>
    <mergeCell ref="A47:C47"/>
    <mergeCell ref="A48:C48"/>
    <mergeCell ref="A49:C49"/>
    <mergeCell ref="A42:C4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32:C32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6:C6"/>
    <mergeCell ref="A21:C21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D5:H5"/>
    <mergeCell ref="A1:H1"/>
    <mergeCell ref="A2:H2"/>
    <mergeCell ref="A3:H3"/>
    <mergeCell ref="A5:C5"/>
  </mergeCells>
  <pageMargins left="0.7" right="0.35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H12" sqref="H12"/>
    </sheetView>
  </sheetViews>
  <sheetFormatPr defaultRowHeight="15" x14ac:dyDescent="0.25"/>
  <cols>
    <col min="1" max="1" width="1.7109375" style="61" customWidth="1"/>
    <col min="2" max="3" width="9.140625" style="7"/>
    <col min="4" max="4" width="13.85546875" style="7" customWidth="1"/>
    <col min="5" max="5" width="11.5703125" style="7" customWidth="1"/>
    <col min="6" max="6" width="17.140625" style="7" customWidth="1"/>
    <col min="7" max="7" width="26.5703125" style="7" customWidth="1"/>
    <col min="8" max="8" width="15.5703125" style="7" customWidth="1"/>
    <col min="9" max="9" width="9.140625" style="7"/>
  </cols>
  <sheetData>
    <row r="1" spans="1:10" ht="15.75" customHeight="1" x14ac:dyDescent="0.25">
      <c r="A1" s="66"/>
      <c r="B1" s="138" t="s">
        <v>208</v>
      </c>
      <c r="C1" s="138"/>
      <c r="D1" s="138"/>
      <c r="E1" s="138"/>
      <c r="F1" s="138"/>
      <c r="G1" s="138"/>
      <c r="H1" s="138"/>
      <c r="I1" s="16"/>
    </row>
    <row r="2" spans="1:10" ht="32.25" customHeight="1" x14ac:dyDescent="0.25">
      <c r="A2" s="66"/>
      <c r="B2" s="138"/>
      <c r="C2" s="138"/>
      <c r="D2" s="138"/>
      <c r="E2" s="138"/>
      <c r="F2" s="138"/>
      <c r="G2" s="138"/>
      <c r="H2" s="138"/>
      <c r="I2" s="16"/>
    </row>
    <row r="3" spans="1:10" ht="15.75" customHeight="1" x14ac:dyDescent="0.25">
      <c r="A3" s="54"/>
      <c r="B3" s="170" t="s">
        <v>166</v>
      </c>
      <c r="C3" s="170"/>
      <c r="D3" s="170"/>
      <c r="E3" s="170"/>
      <c r="F3" s="170"/>
      <c r="G3" s="170"/>
      <c r="H3" s="170"/>
      <c r="I3" s="54"/>
      <c r="J3" s="54"/>
    </row>
    <row r="4" spans="1:10" ht="15.75" customHeight="1" x14ac:dyDescent="0.25">
      <c r="A4" s="55"/>
      <c r="B4" s="169" t="s">
        <v>171</v>
      </c>
      <c r="C4" s="169"/>
      <c r="D4" s="169"/>
      <c r="E4" s="169"/>
      <c r="F4" s="169"/>
      <c r="G4" s="169"/>
      <c r="H4" s="169"/>
      <c r="I4" s="55"/>
      <c r="J4" s="55"/>
    </row>
    <row r="5" spans="1:10" ht="15" customHeight="1" x14ac:dyDescent="0.25">
      <c r="B5" s="45"/>
      <c r="C5" s="45"/>
      <c r="D5" s="45"/>
      <c r="E5" s="45"/>
      <c r="F5" s="45"/>
      <c r="G5" s="45"/>
      <c r="H5" s="45"/>
    </row>
    <row r="6" spans="1:10" ht="48.75" customHeight="1" x14ac:dyDescent="0.25">
      <c r="B6" s="199" t="s">
        <v>183</v>
      </c>
      <c r="C6" s="199"/>
      <c r="D6" s="199"/>
      <c r="E6" s="199"/>
      <c r="F6" s="199"/>
      <c r="G6" s="101" t="s">
        <v>209</v>
      </c>
      <c r="H6" s="101" t="s">
        <v>10</v>
      </c>
    </row>
    <row r="7" spans="1:10" ht="39.75" customHeight="1" x14ac:dyDescent="0.25">
      <c r="B7" s="202" t="s">
        <v>210</v>
      </c>
      <c r="C7" s="202"/>
      <c r="D7" s="202"/>
      <c r="E7" s="202"/>
      <c r="F7" s="202"/>
      <c r="G7" s="118" t="s">
        <v>122</v>
      </c>
      <c r="H7" s="85">
        <v>6.3E-2</v>
      </c>
    </row>
    <row r="8" spans="1:10" ht="51" customHeight="1" x14ac:dyDescent="0.25">
      <c r="B8" s="202" t="s">
        <v>211</v>
      </c>
      <c r="C8" s="202"/>
      <c r="D8" s="202"/>
      <c r="E8" s="202"/>
      <c r="F8" s="202"/>
      <c r="G8" s="118" t="s">
        <v>212</v>
      </c>
      <c r="H8" s="120" t="s">
        <v>121</v>
      </c>
    </row>
    <row r="9" spans="1:10" ht="35.25" customHeight="1" x14ac:dyDescent="0.25">
      <c r="B9" s="202" t="s">
        <v>214</v>
      </c>
      <c r="C9" s="202"/>
      <c r="D9" s="202"/>
      <c r="E9" s="202"/>
      <c r="F9" s="202"/>
      <c r="G9" s="118" t="s">
        <v>213</v>
      </c>
      <c r="H9" s="119">
        <f>'1.6'!F10</f>
        <v>1.0099999999999998</v>
      </c>
    </row>
    <row r="10" spans="1:10" ht="35.25" customHeight="1" x14ac:dyDescent="0.25">
      <c r="B10" s="202" t="s">
        <v>111</v>
      </c>
      <c r="C10" s="202"/>
      <c r="D10" s="202"/>
      <c r="E10" s="202"/>
      <c r="F10" s="202"/>
      <c r="G10" s="99" t="s">
        <v>215</v>
      </c>
      <c r="H10" s="119">
        <f>H7*(1-0.015)</f>
        <v>6.2054999999999999E-2</v>
      </c>
    </row>
    <row r="11" spans="1:10" ht="31.5" x14ac:dyDescent="0.25">
      <c r="B11" s="202" t="s">
        <v>112</v>
      </c>
      <c r="C11" s="202"/>
      <c r="D11" s="202"/>
      <c r="E11" s="202"/>
      <c r="F11" s="202"/>
      <c r="G11" s="99" t="s">
        <v>215</v>
      </c>
      <c r="H11" s="120">
        <f>1-0.015</f>
        <v>0.98499999999999999</v>
      </c>
    </row>
    <row r="12" spans="1:10" ht="31.5" x14ac:dyDescent="0.25">
      <c r="B12" s="202" t="s">
        <v>113</v>
      </c>
      <c r="C12" s="202"/>
      <c r="D12" s="202"/>
      <c r="E12" s="202"/>
      <c r="F12" s="202"/>
      <c r="G12" s="99" t="s">
        <v>215</v>
      </c>
      <c r="H12" s="119">
        <f>H9*(1-0.015)</f>
        <v>0.99484999999999979</v>
      </c>
    </row>
    <row r="13" spans="1:10" ht="52.5" customHeight="1" x14ac:dyDescent="0.25">
      <c r="B13" s="202" t="s">
        <v>114</v>
      </c>
      <c r="C13" s="202"/>
      <c r="D13" s="202"/>
      <c r="E13" s="202"/>
      <c r="F13" s="202"/>
      <c r="G13" s="99" t="s">
        <v>216</v>
      </c>
      <c r="H13" s="120">
        <v>0</v>
      </c>
    </row>
    <row r="14" spans="1:10" ht="58.5" customHeight="1" x14ac:dyDescent="0.25">
      <c r="B14" s="202" t="s">
        <v>115</v>
      </c>
      <c r="C14" s="202"/>
      <c r="D14" s="202"/>
      <c r="E14" s="202"/>
      <c r="F14" s="202"/>
      <c r="G14" s="99" t="s">
        <v>216</v>
      </c>
      <c r="H14" s="120" t="s">
        <v>121</v>
      </c>
    </row>
    <row r="15" spans="1:10" ht="45.75" customHeight="1" x14ac:dyDescent="0.25">
      <c r="B15" s="202" t="s">
        <v>116</v>
      </c>
      <c r="C15" s="202"/>
      <c r="D15" s="202"/>
      <c r="E15" s="202"/>
      <c r="F15" s="202"/>
      <c r="G15" s="99" t="s">
        <v>216</v>
      </c>
      <c r="H15" s="120">
        <v>0</v>
      </c>
    </row>
    <row r="16" spans="1:10" ht="25.5" customHeight="1" x14ac:dyDescent="0.25"/>
    <row r="17" spans="1:9" ht="15.75" x14ac:dyDescent="0.25">
      <c r="B17" s="33" t="s">
        <v>176</v>
      </c>
      <c r="C17" s="49"/>
      <c r="D17" s="49"/>
      <c r="E17" s="61"/>
      <c r="F17" s="61"/>
      <c r="G17" s="61"/>
    </row>
    <row r="18" spans="1:9" s="6" customFormat="1" ht="12.75" x14ac:dyDescent="0.2">
      <c r="A18" s="65"/>
      <c r="B18" s="64" t="s">
        <v>187</v>
      </c>
      <c r="C18" s="65"/>
      <c r="D18" s="37"/>
      <c r="E18" s="65" t="s">
        <v>188</v>
      </c>
      <c r="F18" s="37" t="s">
        <v>186</v>
      </c>
      <c r="G18" s="65"/>
      <c r="H18" s="13"/>
      <c r="I18" s="13"/>
    </row>
  </sheetData>
  <mergeCells count="13">
    <mergeCell ref="B1:H2"/>
    <mergeCell ref="B3:H3"/>
    <mergeCell ref="B4:H4"/>
    <mergeCell ref="B10:F10"/>
    <mergeCell ref="B6:F6"/>
    <mergeCell ref="B7:F7"/>
    <mergeCell ref="B8:F8"/>
    <mergeCell ref="B9:F9"/>
    <mergeCell ref="B11:F11"/>
    <mergeCell ref="B12:F12"/>
    <mergeCell ref="B13:F13"/>
    <mergeCell ref="B14:F14"/>
    <mergeCell ref="B15:F15"/>
  </mergeCells>
  <pageMargins left="0.19" right="0.19" top="0.75" bottom="0.75" header="0.3" footer="0.3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L8" sqref="L8"/>
    </sheetView>
  </sheetViews>
  <sheetFormatPr defaultRowHeight="15" x14ac:dyDescent="0.25"/>
  <cols>
    <col min="1" max="1" width="2.7109375" style="61" customWidth="1"/>
    <col min="2" max="3" width="9.140625" style="7"/>
    <col min="4" max="4" width="13.85546875" style="7" customWidth="1"/>
    <col min="5" max="5" width="11.5703125" style="7" customWidth="1"/>
    <col min="6" max="6" width="17.140625" style="7" customWidth="1"/>
    <col min="7" max="7" width="19.7109375" style="7" customWidth="1"/>
    <col min="8" max="8" width="15.28515625" style="7" customWidth="1"/>
    <col min="9" max="9" width="9.140625" style="7"/>
  </cols>
  <sheetData>
    <row r="1" spans="1:9" ht="24" customHeight="1" x14ac:dyDescent="0.25">
      <c r="A1" s="66"/>
      <c r="B1" s="138" t="s">
        <v>217</v>
      </c>
      <c r="C1" s="138"/>
      <c r="D1" s="138"/>
      <c r="E1" s="138"/>
      <c r="F1" s="138"/>
      <c r="G1" s="138"/>
      <c r="H1" s="138"/>
      <c r="I1" s="16"/>
    </row>
    <row r="2" spans="1:9" ht="28.5" customHeight="1" x14ac:dyDescent="0.25">
      <c r="A2" s="66"/>
      <c r="B2" s="138"/>
      <c r="C2" s="138"/>
      <c r="D2" s="138"/>
      <c r="E2" s="138"/>
      <c r="F2" s="138"/>
      <c r="G2" s="138"/>
      <c r="H2" s="138"/>
      <c r="I2" s="16"/>
    </row>
    <row r="3" spans="1:9" ht="15.75" x14ac:dyDescent="0.25">
      <c r="A3" s="66"/>
      <c r="B3" s="170" t="s">
        <v>166</v>
      </c>
      <c r="C3" s="170"/>
      <c r="D3" s="170"/>
      <c r="E3" s="170"/>
      <c r="F3" s="170"/>
      <c r="G3" s="170"/>
      <c r="H3" s="170"/>
      <c r="I3" s="16"/>
    </row>
    <row r="4" spans="1:9" ht="15.75" x14ac:dyDescent="0.25">
      <c r="A4" s="66"/>
      <c r="B4" s="169" t="s">
        <v>171</v>
      </c>
      <c r="C4" s="169"/>
      <c r="D4" s="169"/>
      <c r="E4" s="169"/>
      <c r="F4" s="169"/>
      <c r="G4" s="169"/>
      <c r="H4" s="169"/>
      <c r="I4" s="16"/>
    </row>
    <row r="5" spans="1:9" ht="15" customHeight="1" x14ac:dyDescent="0.25">
      <c r="B5" s="45"/>
      <c r="C5" s="45"/>
      <c r="D5" s="45"/>
      <c r="E5" s="45"/>
      <c r="F5" s="45"/>
      <c r="G5" s="45"/>
      <c r="H5" s="45"/>
    </row>
    <row r="6" spans="1:9" ht="48.75" customHeight="1" x14ac:dyDescent="0.25">
      <c r="B6" s="204" t="s">
        <v>183</v>
      </c>
      <c r="C6" s="204"/>
      <c r="D6" s="204"/>
      <c r="E6" s="204"/>
      <c r="F6" s="204"/>
      <c r="G6" s="25" t="s">
        <v>110</v>
      </c>
      <c r="H6" s="25" t="s">
        <v>10</v>
      </c>
    </row>
    <row r="7" spans="1:9" ht="39.75" customHeight="1" x14ac:dyDescent="0.25">
      <c r="B7" s="204" t="s">
        <v>117</v>
      </c>
      <c r="C7" s="204"/>
      <c r="D7" s="204"/>
      <c r="E7" s="204"/>
      <c r="F7" s="204"/>
      <c r="G7" s="23"/>
      <c r="H7" s="25">
        <v>0.65</v>
      </c>
    </row>
    <row r="8" spans="1:9" ht="31.5" customHeight="1" x14ac:dyDescent="0.25">
      <c r="B8" s="203" t="s">
        <v>118</v>
      </c>
      <c r="C8" s="203"/>
      <c r="D8" s="203"/>
      <c r="E8" s="203"/>
      <c r="F8" s="203"/>
      <c r="G8" s="23"/>
      <c r="H8" s="25">
        <f>1-H7</f>
        <v>0.35</v>
      </c>
    </row>
    <row r="9" spans="1:9" ht="30" customHeight="1" x14ac:dyDescent="0.25">
      <c r="B9" s="203" t="s">
        <v>114</v>
      </c>
      <c r="C9" s="203"/>
      <c r="D9" s="203"/>
      <c r="E9" s="203"/>
      <c r="F9" s="203"/>
      <c r="G9" s="23" t="s">
        <v>218</v>
      </c>
      <c r="H9" s="24">
        <v>0</v>
      </c>
    </row>
    <row r="10" spans="1:9" ht="33" customHeight="1" x14ac:dyDescent="0.25">
      <c r="B10" s="203" t="s">
        <v>119</v>
      </c>
      <c r="C10" s="203"/>
      <c r="D10" s="203"/>
      <c r="E10" s="203"/>
      <c r="F10" s="203"/>
      <c r="G10" s="67" t="s">
        <v>218</v>
      </c>
      <c r="H10" s="24">
        <v>0</v>
      </c>
    </row>
    <row r="11" spans="1:9" ht="30.75" customHeight="1" x14ac:dyDescent="0.25">
      <c r="B11" s="203" t="s">
        <v>123</v>
      </c>
      <c r="C11" s="203"/>
      <c r="D11" s="203"/>
      <c r="E11" s="203"/>
      <c r="F11" s="203"/>
      <c r="G11" s="67" t="s">
        <v>218</v>
      </c>
      <c r="H11" s="24">
        <f>H7*H9+H8*H10</f>
        <v>0</v>
      </c>
    </row>
    <row r="13" spans="1:9" ht="15.75" x14ac:dyDescent="0.25">
      <c r="B13" s="33" t="s">
        <v>176</v>
      </c>
      <c r="C13" s="49"/>
      <c r="D13" s="49"/>
      <c r="E13" s="61"/>
      <c r="F13" s="61"/>
      <c r="G13" s="61"/>
    </row>
    <row r="14" spans="1:9" ht="15" hidden="1" customHeight="1" x14ac:dyDescent="0.25">
      <c r="B14" s="64" t="s">
        <v>187</v>
      </c>
      <c r="C14" s="65"/>
      <c r="D14" s="37"/>
      <c r="E14" s="65" t="s">
        <v>188</v>
      </c>
      <c r="F14" s="37" t="s">
        <v>186</v>
      </c>
      <c r="G14" s="65"/>
    </row>
    <row r="15" spans="1:9" ht="15" hidden="1" customHeight="1" x14ac:dyDescent="0.25">
      <c r="B15" s="33" t="s">
        <v>176</v>
      </c>
      <c r="C15" s="49"/>
      <c r="D15" s="49"/>
      <c r="E15" s="61"/>
      <c r="F15" s="61"/>
      <c r="G15" s="61"/>
    </row>
    <row r="16" spans="1:9" ht="15" hidden="1" customHeight="1" x14ac:dyDescent="0.25">
      <c r="B16" s="64" t="s">
        <v>187</v>
      </c>
      <c r="C16" s="65"/>
      <c r="D16" s="37"/>
      <c r="E16" s="65" t="s">
        <v>188</v>
      </c>
      <c r="F16" s="37" t="s">
        <v>186</v>
      </c>
      <c r="G16" s="65"/>
    </row>
    <row r="17" spans="1:9" ht="15" hidden="1" customHeight="1" x14ac:dyDescent="0.25">
      <c r="B17" s="33" t="s">
        <v>176</v>
      </c>
      <c r="C17" s="49"/>
      <c r="D17" s="49"/>
      <c r="E17" s="61"/>
      <c r="F17" s="61"/>
      <c r="G17" s="61"/>
    </row>
    <row r="18" spans="1:9" x14ac:dyDescent="0.25">
      <c r="B18" s="64" t="s">
        <v>187</v>
      </c>
      <c r="C18" s="65"/>
      <c r="D18" s="37"/>
      <c r="E18" s="65" t="s">
        <v>188</v>
      </c>
      <c r="F18" s="37" t="s">
        <v>186</v>
      </c>
      <c r="G18" s="65"/>
    </row>
    <row r="20" spans="1:9" s="6" customFormat="1" ht="12.75" x14ac:dyDescent="0.2">
      <c r="A20" s="65"/>
      <c r="B20" s="13"/>
      <c r="C20" s="13"/>
      <c r="D20" s="13"/>
      <c r="E20" s="13"/>
      <c r="F20" s="13"/>
      <c r="G20" s="13"/>
      <c r="H20" s="13"/>
      <c r="I20" s="13"/>
    </row>
  </sheetData>
  <mergeCells count="9">
    <mergeCell ref="B1:H2"/>
    <mergeCell ref="B3:H3"/>
    <mergeCell ref="B4:H4"/>
    <mergeCell ref="B11:F11"/>
    <mergeCell ref="B6:F6"/>
    <mergeCell ref="B7:F7"/>
    <mergeCell ref="B8:F8"/>
    <mergeCell ref="B9:F9"/>
    <mergeCell ref="B10:F10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selection activeCell="H26" sqref="H26"/>
    </sheetView>
  </sheetViews>
  <sheetFormatPr defaultRowHeight="15" x14ac:dyDescent="0.25"/>
  <cols>
    <col min="1" max="4" width="9.140625" style="7"/>
    <col min="5" max="5" width="15.140625" style="7" customWidth="1"/>
    <col min="6" max="8" width="9.140625" style="7"/>
    <col min="9" max="9" width="6.28515625" style="7" customWidth="1"/>
    <col min="10" max="10" width="0" style="7" hidden="1" customWidth="1"/>
    <col min="11" max="14" width="0" hidden="1" customWidth="1"/>
  </cols>
  <sheetData>
    <row r="1" spans="1:10" ht="15.75" customHeight="1" x14ac:dyDescent="0.25">
      <c r="A1" s="138" t="s">
        <v>192</v>
      </c>
      <c r="B1" s="138"/>
      <c r="C1" s="138"/>
      <c r="D1" s="138"/>
      <c r="E1" s="138"/>
      <c r="F1" s="138"/>
      <c r="G1" s="138"/>
      <c r="H1" s="138"/>
      <c r="I1" s="138"/>
      <c r="J1" s="16"/>
    </row>
    <row r="2" spans="1:10" ht="15.75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6"/>
    </row>
    <row r="3" spans="1:10" ht="15.75" x14ac:dyDescent="0.25">
      <c r="A3" s="138"/>
      <c r="B3" s="138"/>
      <c r="C3" s="138"/>
      <c r="D3" s="138"/>
      <c r="E3" s="138"/>
      <c r="F3" s="138"/>
      <c r="G3" s="138"/>
      <c r="H3" s="138"/>
      <c r="I3" s="138"/>
      <c r="J3" s="16"/>
    </row>
    <row r="4" spans="1:10" ht="15.75" customHeight="1" x14ac:dyDescent="0.25">
      <c r="A4" s="136" t="s">
        <v>135</v>
      </c>
      <c r="B4" s="136"/>
      <c r="C4" s="136"/>
      <c r="D4" s="136"/>
      <c r="E4" s="136"/>
      <c r="F4" s="136"/>
      <c r="G4" s="136"/>
      <c r="H4" s="136"/>
      <c r="I4" s="136"/>
      <c r="J4" s="16"/>
    </row>
    <row r="5" spans="1:10" ht="11.25" customHeight="1" x14ac:dyDescent="0.25">
      <c r="A5" s="134" t="s">
        <v>136</v>
      </c>
      <c r="B5" s="134"/>
      <c r="C5" s="134"/>
      <c r="D5" s="134"/>
      <c r="E5" s="134"/>
      <c r="F5" s="134"/>
      <c r="G5" s="134"/>
      <c r="H5" s="134"/>
      <c r="I5" s="134"/>
      <c r="J5" s="16"/>
    </row>
    <row r="6" spans="1:10" x14ac:dyDescent="0.25">
      <c r="A6" s="31"/>
      <c r="B6" s="31"/>
      <c r="C6" s="31"/>
      <c r="D6" s="31"/>
      <c r="E6" s="31"/>
      <c r="F6" s="31"/>
      <c r="G6" s="31"/>
      <c r="H6" s="31"/>
      <c r="I6" s="31"/>
    </row>
    <row r="7" spans="1:10" ht="36" customHeight="1" x14ac:dyDescent="0.25">
      <c r="A7" s="142" t="s">
        <v>227</v>
      </c>
      <c r="B7" s="142"/>
      <c r="C7" s="142"/>
      <c r="D7" s="142"/>
      <c r="E7" s="142"/>
      <c r="F7" s="143">
        <v>315</v>
      </c>
      <c r="G7" s="143"/>
      <c r="H7" s="143"/>
      <c r="I7" s="143"/>
      <c r="J7" s="27" t="s">
        <v>133</v>
      </c>
    </row>
    <row r="8" spans="1:10" ht="36.75" customHeight="1" x14ac:dyDescent="0.25">
      <c r="A8" s="142" t="s">
        <v>4</v>
      </c>
      <c r="B8" s="142"/>
      <c r="C8" s="142"/>
      <c r="D8" s="142"/>
      <c r="E8" s="142"/>
      <c r="F8" s="144">
        <f>SUM('1.1'!B9:B20)</f>
        <v>0</v>
      </c>
      <c r="G8" s="144"/>
      <c r="H8" s="144"/>
      <c r="I8" s="144"/>
      <c r="J8" s="27" t="s">
        <v>134</v>
      </c>
    </row>
    <row r="9" spans="1:10" ht="34.5" customHeight="1" x14ac:dyDescent="0.25">
      <c r="A9" s="142" t="s">
        <v>0</v>
      </c>
      <c r="B9" s="142"/>
      <c r="C9" s="142"/>
      <c r="D9" s="142"/>
      <c r="E9" s="142"/>
      <c r="F9" s="145">
        <f>F8/F7</f>
        <v>0</v>
      </c>
      <c r="G9" s="145"/>
      <c r="H9" s="145"/>
      <c r="I9" s="145"/>
    </row>
    <row r="10" spans="1:10" ht="20.25" customHeight="1" x14ac:dyDescent="0.25">
      <c r="A10" s="17"/>
      <c r="B10" s="17"/>
      <c r="C10" s="17"/>
      <c r="D10" s="17"/>
      <c r="E10" s="17"/>
      <c r="F10" s="18"/>
      <c r="G10" s="18"/>
      <c r="H10" s="18"/>
      <c r="I10" s="18"/>
    </row>
    <row r="11" spans="1:10" hidden="1" x14ac:dyDescent="0.25"/>
    <row r="12" spans="1:10" ht="15" hidden="1" customHeight="1" x14ac:dyDescent="0.25">
      <c r="A12" s="141" t="s">
        <v>3</v>
      </c>
      <c r="B12" s="141"/>
      <c r="C12" s="141"/>
      <c r="D12" s="141"/>
      <c r="E12" s="141"/>
      <c r="F12" s="141"/>
      <c r="G12" s="141"/>
      <c r="H12" s="141"/>
      <c r="I12" s="141"/>
    </row>
    <row r="13" spans="1:10" hidden="1" x14ac:dyDescent="0.25">
      <c r="A13" s="141"/>
      <c r="B13" s="141"/>
      <c r="C13" s="141"/>
      <c r="D13" s="141"/>
      <c r="E13" s="141"/>
      <c r="F13" s="141"/>
      <c r="G13" s="141"/>
      <c r="H13" s="141"/>
      <c r="I13" s="141"/>
    </row>
    <row r="14" spans="1:10" ht="29.45" hidden="1" customHeight="1" x14ac:dyDescent="0.25">
      <c r="A14" s="141"/>
      <c r="B14" s="141"/>
      <c r="C14" s="141"/>
      <c r="D14" s="141"/>
      <c r="E14" s="141"/>
      <c r="F14" s="141"/>
      <c r="G14" s="141"/>
      <c r="H14" s="141"/>
      <c r="I14" s="141"/>
    </row>
    <row r="15" spans="1:10" hidden="1" x14ac:dyDescent="0.25"/>
    <row r="16" spans="1:10" ht="15" hidden="1" customHeight="1" x14ac:dyDescent="0.25">
      <c r="A16" s="139" t="s">
        <v>1</v>
      </c>
      <c r="B16" s="139"/>
      <c r="C16" s="139"/>
      <c r="D16" s="139"/>
      <c r="E16" s="139"/>
      <c r="F16" s="139"/>
      <c r="G16" s="139"/>
      <c r="H16" s="139"/>
      <c r="I16" s="139"/>
    </row>
    <row r="17" spans="1:10" ht="40.5" hidden="1" customHeight="1" x14ac:dyDescent="0.25">
      <c r="A17" s="139"/>
      <c r="B17" s="139"/>
      <c r="C17" s="139"/>
      <c r="D17" s="139"/>
      <c r="E17" s="139"/>
      <c r="F17" s="139"/>
      <c r="G17" s="139"/>
      <c r="H17" s="139"/>
      <c r="I17" s="139"/>
    </row>
    <row r="18" spans="1:10" ht="5.25" hidden="1" customHeight="1" x14ac:dyDescent="0.25"/>
    <row r="19" spans="1:10" ht="15" hidden="1" customHeight="1" x14ac:dyDescent="0.25">
      <c r="A19" s="140" t="s">
        <v>2</v>
      </c>
      <c r="B19" s="140"/>
      <c r="C19" s="140"/>
      <c r="D19" s="140"/>
      <c r="E19" s="140"/>
      <c r="F19" s="140"/>
      <c r="G19" s="140"/>
      <c r="H19" s="140"/>
      <c r="I19" s="140"/>
    </row>
    <row r="20" spans="1:10" hidden="1" x14ac:dyDescent="0.25">
      <c r="A20" s="140"/>
      <c r="B20" s="140"/>
      <c r="C20" s="140"/>
      <c r="D20" s="140"/>
      <c r="E20" s="140"/>
      <c r="F20" s="140"/>
      <c r="G20" s="140"/>
      <c r="H20" s="140"/>
      <c r="I20" s="140"/>
    </row>
    <row r="21" spans="1:10" hidden="1" x14ac:dyDescent="0.25">
      <c r="A21" s="140"/>
      <c r="B21" s="140"/>
      <c r="C21" s="140"/>
      <c r="D21" s="140"/>
      <c r="E21" s="140"/>
      <c r="F21" s="140"/>
      <c r="G21" s="140"/>
      <c r="H21" s="140"/>
      <c r="I21" s="140"/>
    </row>
    <row r="22" spans="1:10" ht="7.5" hidden="1" customHeight="1" x14ac:dyDescent="0.25">
      <c r="A22" s="140"/>
      <c r="B22" s="140"/>
      <c r="C22" s="140"/>
      <c r="D22" s="140"/>
      <c r="E22" s="140"/>
      <c r="F22" s="140"/>
      <c r="G22" s="140"/>
      <c r="H22" s="140"/>
      <c r="I22" s="140"/>
    </row>
    <row r="23" spans="1:10" ht="13.5" customHeight="1" x14ac:dyDescent="0.25"/>
    <row r="24" spans="1:10" s="36" customFormat="1" ht="15.75" x14ac:dyDescent="0.25">
      <c r="A24" s="33" t="s">
        <v>148</v>
      </c>
      <c r="B24" s="34"/>
      <c r="C24" s="34"/>
      <c r="D24" s="34"/>
      <c r="E24" s="35"/>
      <c r="F24" s="35"/>
      <c r="G24" s="35"/>
      <c r="H24" s="35"/>
      <c r="I24" s="35"/>
      <c r="J24" s="35"/>
    </row>
    <row r="25" spans="1:10" s="6" customFormat="1" ht="12.75" x14ac:dyDescent="0.2">
      <c r="A25" s="12" t="s">
        <v>147</v>
      </c>
      <c r="B25" s="13"/>
      <c r="C25" s="13"/>
      <c r="D25" s="13"/>
      <c r="E25" s="137" t="s">
        <v>146</v>
      </c>
      <c r="F25" s="137"/>
      <c r="G25" s="13"/>
      <c r="H25" s="13"/>
      <c r="I25" s="13"/>
      <c r="J25" s="13"/>
    </row>
  </sheetData>
  <protectedRanges>
    <protectedRange sqref="B25:D25" name="Диапазон1_3"/>
  </protectedRanges>
  <mergeCells count="13">
    <mergeCell ref="A4:I4"/>
    <mergeCell ref="A5:I5"/>
    <mergeCell ref="E25:F25"/>
    <mergeCell ref="A1:I3"/>
    <mergeCell ref="A16:I17"/>
    <mergeCell ref="A19:I22"/>
    <mergeCell ref="A12:I14"/>
    <mergeCell ref="A7:E7"/>
    <mergeCell ref="A8:E8"/>
    <mergeCell ref="A9:E9"/>
    <mergeCell ref="F7:I7"/>
    <mergeCell ref="F8:I8"/>
    <mergeCell ref="F9:I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24" sqref="C24"/>
    </sheetView>
  </sheetViews>
  <sheetFormatPr defaultRowHeight="15" x14ac:dyDescent="0.25"/>
  <cols>
    <col min="1" max="1" width="3.140625" customWidth="1"/>
    <col min="2" max="2" width="6.42578125" customWidth="1"/>
    <col min="3" max="3" width="31.5703125" customWidth="1"/>
    <col min="4" max="4" width="42.7109375" customWidth="1"/>
  </cols>
  <sheetData>
    <row r="1" spans="2:4" ht="75" customHeight="1" x14ac:dyDescent="0.25">
      <c r="B1" s="148" t="s">
        <v>193</v>
      </c>
      <c r="C1" s="149"/>
      <c r="D1" s="149"/>
    </row>
    <row r="2" spans="2:4" ht="21" customHeight="1" x14ac:dyDescent="0.25">
      <c r="B2" s="136" t="s">
        <v>143</v>
      </c>
      <c r="C2" s="136"/>
      <c r="D2" s="136"/>
    </row>
    <row r="3" spans="2:4" ht="12" customHeight="1" x14ac:dyDescent="0.25">
      <c r="B3" s="134" t="s">
        <v>136</v>
      </c>
      <c r="C3" s="134"/>
      <c r="D3" s="134"/>
    </row>
    <row r="5" spans="2:4" ht="31.5" x14ac:dyDescent="0.25">
      <c r="B5" s="77" t="s">
        <v>138</v>
      </c>
      <c r="C5" s="77" t="s">
        <v>139</v>
      </c>
      <c r="D5" s="77" t="s">
        <v>140</v>
      </c>
    </row>
    <row r="6" spans="2:4" ht="31.5" x14ac:dyDescent="0.25">
      <c r="B6" s="147">
        <v>1</v>
      </c>
      <c r="C6" s="147" t="s">
        <v>141</v>
      </c>
      <c r="D6" s="77" t="s">
        <v>142</v>
      </c>
    </row>
    <row r="7" spans="2:4" ht="15.75" x14ac:dyDescent="0.25">
      <c r="B7" s="147"/>
      <c r="C7" s="147"/>
      <c r="D7" s="78">
        <v>315</v>
      </c>
    </row>
    <row r="8" spans="2:4" ht="47.25" x14ac:dyDescent="0.25">
      <c r="B8" s="147">
        <v>2</v>
      </c>
      <c r="C8" s="147" t="s">
        <v>194</v>
      </c>
      <c r="D8" s="77" t="s">
        <v>195</v>
      </c>
    </row>
    <row r="9" spans="2:4" ht="18.75" x14ac:dyDescent="0.25">
      <c r="B9" s="147"/>
      <c r="C9" s="147"/>
      <c r="D9" s="79" t="s">
        <v>196</v>
      </c>
    </row>
    <row r="10" spans="2:4" ht="47.25" x14ac:dyDescent="0.25">
      <c r="B10" s="147"/>
      <c r="C10" s="147"/>
      <c r="D10" s="77" t="s">
        <v>197</v>
      </c>
    </row>
    <row r="11" spans="2:4" ht="15.75" x14ac:dyDescent="0.25">
      <c r="B11" s="147"/>
      <c r="C11" s="147"/>
      <c r="D11" s="80">
        <v>0</v>
      </c>
    </row>
    <row r="12" spans="2:4" ht="31.5" x14ac:dyDescent="0.25">
      <c r="B12" s="147">
        <v>3</v>
      </c>
      <c r="C12" s="147" t="s">
        <v>198</v>
      </c>
      <c r="D12" s="77" t="s">
        <v>199</v>
      </c>
    </row>
    <row r="13" spans="2:4" ht="18.75" x14ac:dyDescent="0.25">
      <c r="B13" s="147"/>
      <c r="C13" s="147"/>
      <c r="D13" s="79" t="s">
        <v>200</v>
      </c>
    </row>
    <row r="14" spans="2:4" ht="47.25" x14ac:dyDescent="0.25">
      <c r="B14" s="147"/>
      <c r="C14" s="147"/>
      <c r="D14" s="77" t="s">
        <v>197</v>
      </c>
    </row>
    <row r="15" spans="2:4" ht="15.75" x14ac:dyDescent="0.25">
      <c r="B15" s="147"/>
      <c r="C15" s="147"/>
      <c r="D15" s="80">
        <v>0</v>
      </c>
    </row>
    <row r="18" spans="1:10" s="36" customFormat="1" ht="15.75" x14ac:dyDescent="0.25">
      <c r="A18" s="33" t="s">
        <v>150</v>
      </c>
      <c r="B18" s="34"/>
      <c r="C18" s="34"/>
      <c r="D18" s="34"/>
      <c r="E18" s="35"/>
      <c r="F18" s="35"/>
      <c r="G18" s="35"/>
      <c r="H18" s="35"/>
      <c r="I18" s="35"/>
      <c r="J18" s="35"/>
    </row>
    <row r="19" spans="1:10" s="6" customFormat="1" ht="12.75" x14ac:dyDescent="0.2">
      <c r="A19" s="12" t="s">
        <v>151</v>
      </c>
      <c r="B19" s="13"/>
      <c r="C19" s="13"/>
      <c r="D19" s="30" t="s">
        <v>152</v>
      </c>
      <c r="E19" s="137" t="s">
        <v>149</v>
      </c>
      <c r="F19" s="137"/>
      <c r="G19" s="13"/>
      <c r="H19" s="13"/>
      <c r="I19" s="13"/>
      <c r="J19" s="13"/>
    </row>
    <row r="20" spans="1:10" x14ac:dyDescent="0.25">
      <c r="A20" t="s">
        <v>144</v>
      </c>
      <c r="B20" s="146"/>
      <c r="C20" s="146"/>
      <c r="D20" s="146"/>
    </row>
    <row r="21" spans="1:10" x14ac:dyDescent="0.25">
      <c r="A21" t="s">
        <v>144</v>
      </c>
      <c r="B21" s="146"/>
      <c r="C21" s="146"/>
      <c r="D21" s="146"/>
    </row>
  </sheetData>
  <protectedRanges>
    <protectedRange sqref="B19:D19" name="Диапазон1_3_1"/>
  </protectedRanges>
  <mergeCells count="12">
    <mergeCell ref="B1:D1"/>
    <mergeCell ref="B2:D2"/>
    <mergeCell ref="B3:D3"/>
    <mergeCell ref="B12:B15"/>
    <mergeCell ref="C12:C15"/>
    <mergeCell ref="B21:D21"/>
    <mergeCell ref="E19:F19"/>
    <mergeCell ref="B6:B7"/>
    <mergeCell ref="C6:C7"/>
    <mergeCell ref="B8:B11"/>
    <mergeCell ref="C8:C11"/>
    <mergeCell ref="B20:D2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95" zoomScaleNormal="95" workbookViewId="0">
      <selection activeCell="J8" sqref="J8"/>
    </sheetView>
  </sheetViews>
  <sheetFormatPr defaultRowHeight="15" x14ac:dyDescent="0.25"/>
  <cols>
    <col min="1" max="2" width="9.140625" style="7"/>
    <col min="3" max="3" width="10.42578125" style="7" customWidth="1"/>
    <col min="4" max="4" width="23.7109375" style="7" customWidth="1"/>
    <col min="5" max="5" width="29.140625" style="7" customWidth="1"/>
    <col min="6" max="6" width="10.140625" style="72" customWidth="1"/>
    <col min="7" max="8" width="9.85546875" style="72" customWidth="1"/>
    <col min="9" max="9" width="9.7109375" style="72" customWidth="1"/>
    <col min="10" max="10" width="9.140625" style="72" customWidth="1"/>
    <col min="11" max="11" width="9.140625" style="7"/>
  </cols>
  <sheetData>
    <row r="1" spans="1:13" ht="26.25" customHeight="1" x14ac:dyDescent="0.25">
      <c r="A1" s="153" t="s">
        <v>191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3" ht="36" customHeight="1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</row>
    <row r="3" spans="1:13" s="42" customFormat="1" ht="15" customHeight="1" x14ac:dyDescent="0.25">
      <c r="A3" s="136" t="s">
        <v>154</v>
      </c>
      <c r="B3" s="136"/>
      <c r="C3" s="136"/>
      <c r="D3" s="136"/>
      <c r="E3" s="136"/>
      <c r="F3" s="136"/>
      <c r="G3" s="136"/>
      <c r="H3" s="136"/>
      <c r="I3" s="136"/>
      <c r="J3" s="136"/>
      <c r="K3" s="41"/>
    </row>
    <row r="4" spans="1:13" ht="13.5" customHeight="1" x14ac:dyDescent="0.25">
      <c r="A4" s="134" t="s">
        <v>136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3" s="42" customFormat="1" ht="1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3" ht="26.25" customHeight="1" x14ac:dyDescent="0.25">
      <c r="A6" s="154" t="s">
        <v>183</v>
      </c>
      <c r="B6" s="155"/>
      <c r="C6" s="156"/>
      <c r="D6" s="160" t="s">
        <v>5</v>
      </c>
      <c r="E6" s="160" t="s">
        <v>6</v>
      </c>
      <c r="F6" s="165" t="s">
        <v>184</v>
      </c>
      <c r="G6" s="166"/>
      <c r="H6" s="166"/>
      <c r="I6" s="166"/>
      <c r="J6" s="167"/>
    </row>
    <row r="7" spans="1:13" s="56" customFormat="1" ht="43.5" customHeight="1" x14ac:dyDescent="0.25">
      <c r="A7" s="157"/>
      <c r="B7" s="158"/>
      <c r="C7" s="159"/>
      <c r="D7" s="161"/>
      <c r="E7" s="161"/>
      <c r="F7" s="82">
        <v>2015</v>
      </c>
      <c r="G7" s="82">
        <v>2016</v>
      </c>
      <c r="H7" s="82">
        <v>2017</v>
      </c>
      <c r="I7" s="82">
        <v>2018</v>
      </c>
      <c r="J7" s="83">
        <v>2019</v>
      </c>
      <c r="K7" s="61"/>
      <c r="L7" s="126"/>
      <c r="M7" s="126"/>
    </row>
    <row r="8" spans="1:13" ht="97.5" customHeight="1" x14ac:dyDescent="0.25">
      <c r="A8" s="162" t="s">
        <v>7</v>
      </c>
      <c r="B8" s="163"/>
      <c r="C8" s="164"/>
      <c r="D8" s="84" t="s">
        <v>190</v>
      </c>
      <c r="E8" s="84" t="s">
        <v>203</v>
      </c>
      <c r="F8" s="85">
        <v>0.116216768916155</v>
      </c>
      <c r="G8" s="85">
        <v>0.107175257731959</v>
      </c>
      <c r="H8" s="85">
        <v>0.37509999999999999</v>
      </c>
      <c r="I8" s="85">
        <v>6.7428571428571433E-3</v>
      </c>
      <c r="J8" s="86">
        <v>6.3E-2</v>
      </c>
      <c r="K8" s="21"/>
      <c r="L8" s="127"/>
      <c r="M8" s="128"/>
    </row>
    <row r="9" spans="1:13" ht="66" customHeight="1" x14ac:dyDescent="0.25">
      <c r="A9" s="150" t="s">
        <v>202</v>
      </c>
      <c r="B9" s="151"/>
      <c r="C9" s="152"/>
      <c r="D9" s="84" t="s">
        <v>120</v>
      </c>
      <c r="E9" s="84" t="s">
        <v>125</v>
      </c>
      <c r="F9" s="87" t="s">
        <v>122</v>
      </c>
      <c r="G9" s="87" t="s">
        <v>122</v>
      </c>
      <c r="H9" s="87" t="s">
        <v>122</v>
      </c>
      <c r="I9" s="87" t="s">
        <v>122</v>
      </c>
      <c r="J9" s="88" t="s">
        <v>122</v>
      </c>
      <c r="L9" s="126"/>
      <c r="M9" s="126"/>
    </row>
    <row r="10" spans="1:13" ht="66" customHeight="1" x14ac:dyDescent="0.25">
      <c r="A10" s="150" t="s">
        <v>204</v>
      </c>
      <c r="B10" s="151"/>
      <c r="C10" s="152"/>
      <c r="D10" s="89"/>
      <c r="E10" s="89"/>
      <c r="F10" s="90">
        <v>1.0099999999999998</v>
      </c>
      <c r="G10" s="90">
        <v>1.0099999999999998</v>
      </c>
      <c r="H10" s="90">
        <v>1.0099999999999998</v>
      </c>
      <c r="I10" s="90">
        <v>1.0099999999999998</v>
      </c>
      <c r="J10" s="91">
        <v>1.01</v>
      </c>
    </row>
    <row r="11" spans="1:13" ht="24" customHeight="1" x14ac:dyDescent="0.25">
      <c r="A11" s="19"/>
      <c r="B11" s="19"/>
      <c r="C11" s="19"/>
      <c r="D11" s="19"/>
      <c r="E11" s="19"/>
    </row>
    <row r="12" spans="1:13" ht="28.5" hidden="1" customHeight="1" x14ac:dyDescent="0.25">
      <c r="A12" s="140" t="s">
        <v>8</v>
      </c>
      <c r="B12" s="140"/>
      <c r="C12" s="140"/>
      <c r="D12" s="140"/>
      <c r="E12" s="140"/>
      <c r="F12" s="140"/>
      <c r="G12" s="140"/>
      <c r="H12" s="140"/>
      <c r="I12" s="140"/>
      <c r="J12" s="140"/>
    </row>
    <row r="13" spans="1:13" ht="15.75" x14ac:dyDescent="0.25">
      <c r="A13" s="33" t="s">
        <v>145</v>
      </c>
      <c r="B13" s="33"/>
      <c r="C13" s="33"/>
      <c r="D13" s="71"/>
      <c r="E13" s="71"/>
      <c r="F13" s="71"/>
      <c r="G13" s="71"/>
      <c r="H13" s="71"/>
      <c r="I13" s="71"/>
      <c r="J13" s="71"/>
    </row>
    <row r="14" spans="1:13" s="36" customFormat="1" ht="21" customHeight="1" x14ac:dyDescent="0.25">
      <c r="A14" s="64" t="s">
        <v>153</v>
      </c>
      <c r="B14" s="32"/>
      <c r="C14" s="38"/>
      <c r="D14" s="39"/>
      <c r="E14" s="39"/>
      <c r="F14" s="73"/>
      <c r="G14" s="73"/>
      <c r="H14" s="73"/>
      <c r="I14" s="73"/>
      <c r="J14" s="73"/>
      <c r="K14" s="35"/>
    </row>
    <row r="15" spans="1:13" s="6" customFormat="1" ht="13.5" customHeight="1" x14ac:dyDescent="0.25">
      <c r="A15" s="30"/>
      <c r="B15" s="43"/>
      <c r="C15" s="43"/>
      <c r="D15" s="30"/>
      <c r="E15" s="30"/>
      <c r="F15" s="74"/>
      <c r="G15" s="74"/>
      <c r="H15" s="75"/>
      <c r="I15" s="75"/>
      <c r="J15" s="75"/>
      <c r="K15" s="13"/>
    </row>
    <row r="16" spans="1:13" ht="18.75" x14ac:dyDescent="0.3">
      <c r="B16" s="20"/>
      <c r="C16" s="20"/>
      <c r="D16" s="20"/>
      <c r="E16" s="20"/>
      <c r="F16" s="76"/>
      <c r="G16" s="76"/>
      <c r="H16" s="76"/>
      <c r="I16" s="76"/>
      <c r="J16" s="76"/>
    </row>
  </sheetData>
  <protectedRanges>
    <protectedRange sqref="C15:E15" name="Диапазон1_3_1"/>
    <protectedRange sqref="B14:C14" name="Диапазон1_3"/>
  </protectedRanges>
  <mergeCells count="11">
    <mergeCell ref="A10:C10"/>
    <mergeCell ref="A12:J12"/>
    <mergeCell ref="A1:J2"/>
    <mergeCell ref="A6:C7"/>
    <mergeCell ref="D6:D7"/>
    <mergeCell ref="E6:E7"/>
    <mergeCell ref="A8:C8"/>
    <mergeCell ref="A9:C9"/>
    <mergeCell ref="A3:J3"/>
    <mergeCell ref="A4:J4"/>
    <mergeCell ref="F6:J6"/>
  </mergeCells>
  <pageMargins left="0.70866141732283472" right="0.67" top="0.19" bottom="0.23" header="0.19" footer="0.22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I8" sqref="I8"/>
    </sheetView>
  </sheetViews>
  <sheetFormatPr defaultRowHeight="15" x14ac:dyDescent="0.25"/>
  <cols>
    <col min="1" max="1" width="5.5703125" customWidth="1"/>
    <col min="2" max="2" width="6.28515625" customWidth="1"/>
    <col min="3" max="3" width="33.28515625" customWidth="1"/>
    <col min="4" max="4" width="26.42578125" customWidth="1"/>
    <col min="5" max="5" width="29.85546875" customWidth="1"/>
  </cols>
  <sheetData>
    <row r="1" spans="2:5" ht="47.25" customHeight="1" x14ac:dyDescent="0.25">
      <c r="B1" s="168" t="s">
        <v>206</v>
      </c>
      <c r="C1" s="168"/>
      <c r="D1" s="168"/>
      <c r="E1" s="168"/>
    </row>
    <row r="2" spans="2:5" ht="20.25" customHeight="1" x14ac:dyDescent="0.25">
      <c r="B2" s="170" t="s">
        <v>166</v>
      </c>
      <c r="C2" s="170"/>
      <c r="D2" s="170"/>
      <c r="E2" s="170"/>
    </row>
    <row r="3" spans="2:5" x14ac:dyDescent="0.25">
      <c r="B3" s="169" t="s">
        <v>165</v>
      </c>
      <c r="C3" s="169"/>
      <c r="D3" s="169"/>
      <c r="E3" s="169"/>
    </row>
    <row r="5" spans="2:5" ht="48" customHeight="1" x14ac:dyDescent="0.25">
      <c r="B5" s="173" t="s">
        <v>138</v>
      </c>
      <c r="C5" s="147" t="s">
        <v>155</v>
      </c>
      <c r="D5" s="147" t="s">
        <v>156</v>
      </c>
      <c r="E5" s="147" t="s">
        <v>157</v>
      </c>
    </row>
    <row r="6" spans="2:5" ht="37.5" customHeight="1" x14ac:dyDescent="0.25">
      <c r="B6" s="174"/>
      <c r="C6" s="147"/>
      <c r="D6" s="147"/>
      <c r="E6" s="147"/>
    </row>
    <row r="7" spans="2:5" ht="51.75" customHeight="1" x14ac:dyDescent="0.25">
      <c r="B7" s="96">
        <v>1</v>
      </c>
      <c r="C7" s="93" t="s">
        <v>158</v>
      </c>
      <c r="D7" s="94">
        <v>266.66000000000003</v>
      </c>
      <c r="E7" s="93"/>
    </row>
    <row r="8" spans="2:5" ht="47.25" x14ac:dyDescent="0.25">
      <c r="B8" s="92" t="s">
        <v>167</v>
      </c>
      <c r="C8" s="93" t="s">
        <v>159</v>
      </c>
      <c r="D8" s="94">
        <v>260.73</v>
      </c>
      <c r="E8" s="93"/>
    </row>
    <row r="9" spans="2:5" ht="89.25" customHeight="1" x14ac:dyDescent="0.25">
      <c r="B9" s="95">
        <v>2</v>
      </c>
      <c r="C9" s="93" t="s">
        <v>160</v>
      </c>
      <c r="D9" s="94">
        <f>D8/D7*100</f>
        <v>97.776194404860121</v>
      </c>
      <c r="E9" s="93"/>
    </row>
    <row r="10" spans="2:5" ht="31.5" x14ac:dyDescent="0.25">
      <c r="B10" s="96">
        <v>3</v>
      </c>
      <c r="C10" s="93" t="s">
        <v>205</v>
      </c>
      <c r="D10" s="77">
        <v>315</v>
      </c>
      <c r="E10" s="93"/>
    </row>
    <row r="11" spans="2:5" ht="31.5" x14ac:dyDescent="0.25">
      <c r="B11" s="96">
        <v>4</v>
      </c>
      <c r="C11" s="93" t="s">
        <v>161</v>
      </c>
      <c r="D11" s="97">
        <v>344</v>
      </c>
      <c r="E11" s="93"/>
    </row>
    <row r="12" spans="2:5" ht="15.75" x14ac:dyDescent="0.25">
      <c r="B12" s="96">
        <v>5</v>
      </c>
      <c r="C12" s="93" t="s">
        <v>162</v>
      </c>
      <c r="D12" s="77">
        <v>18.8</v>
      </c>
      <c r="E12" s="93"/>
    </row>
    <row r="13" spans="2:5" ht="63" x14ac:dyDescent="0.25">
      <c r="B13" s="96">
        <v>6</v>
      </c>
      <c r="C13" s="93" t="s">
        <v>163</v>
      </c>
      <c r="D13" s="98">
        <v>5</v>
      </c>
      <c r="E13" s="77" t="s">
        <v>121</v>
      </c>
    </row>
    <row r="14" spans="2:5" ht="63" x14ac:dyDescent="0.25">
      <c r="B14" s="96">
        <v>7</v>
      </c>
      <c r="C14" s="93" t="s">
        <v>164</v>
      </c>
      <c r="D14" s="98">
        <v>5</v>
      </c>
      <c r="E14" s="77" t="s">
        <v>121</v>
      </c>
    </row>
    <row r="16" spans="2:5" hidden="1" x14ac:dyDescent="0.25">
      <c r="B16" s="171" t="s">
        <v>168</v>
      </c>
      <c r="C16" s="172"/>
      <c r="D16" s="172"/>
      <c r="E16" s="172"/>
    </row>
    <row r="17" spans="1:11" hidden="1" x14ac:dyDescent="0.25">
      <c r="B17" s="172"/>
      <c r="C17" s="172"/>
      <c r="D17" s="172"/>
      <c r="E17" s="172"/>
    </row>
    <row r="18" spans="1:11" hidden="1" x14ac:dyDescent="0.25">
      <c r="B18" s="172"/>
      <c r="C18" s="172"/>
      <c r="D18" s="172"/>
      <c r="E18" s="172"/>
    </row>
    <row r="19" spans="1:11" hidden="1" x14ac:dyDescent="0.25">
      <c r="B19" s="172"/>
      <c r="C19" s="172"/>
      <c r="D19" s="172"/>
      <c r="E19" s="172"/>
    </row>
    <row r="20" spans="1:11" hidden="1" x14ac:dyDescent="0.25">
      <c r="B20" s="172"/>
      <c r="C20" s="172"/>
      <c r="D20" s="172"/>
      <c r="E20" s="172"/>
    </row>
    <row r="21" spans="1:11" hidden="1" x14ac:dyDescent="0.25">
      <c r="B21" s="172"/>
      <c r="C21" s="172"/>
      <c r="D21" s="172"/>
      <c r="E21" s="172"/>
    </row>
    <row r="22" spans="1:11" hidden="1" x14ac:dyDescent="0.25">
      <c r="B22" s="172"/>
      <c r="C22" s="172"/>
      <c r="D22" s="172"/>
      <c r="E22" s="172"/>
    </row>
    <row r="23" spans="1:11" hidden="1" x14ac:dyDescent="0.25">
      <c r="B23" s="172"/>
      <c r="C23" s="172"/>
      <c r="D23" s="172"/>
      <c r="E23" s="172"/>
    </row>
    <row r="24" spans="1:11" ht="120.75" hidden="1" customHeight="1" x14ac:dyDescent="0.25">
      <c r="B24" s="172"/>
      <c r="C24" s="172"/>
      <c r="D24" s="172"/>
      <c r="E24" s="172"/>
    </row>
    <row r="26" spans="1:11" s="129" customFormat="1" ht="21" customHeight="1" x14ac:dyDescent="0.25">
      <c r="A26" s="33" t="s">
        <v>145</v>
      </c>
      <c r="B26" s="33"/>
      <c r="C26" s="33"/>
      <c r="D26" s="71"/>
      <c r="E26" s="71"/>
    </row>
    <row r="27" spans="1:11" s="6" customFormat="1" ht="13.5" customHeight="1" x14ac:dyDescent="0.25">
      <c r="A27" s="64" t="s">
        <v>153</v>
      </c>
      <c r="B27" s="32"/>
      <c r="C27" s="38"/>
      <c r="D27" s="39"/>
      <c r="E27" s="39"/>
      <c r="F27" s="65"/>
      <c r="G27" s="13"/>
      <c r="H27" s="13"/>
      <c r="I27" s="13"/>
      <c r="J27" s="13"/>
      <c r="K27" s="13"/>
    </row>
  </sheetData>
  <protectedRanges>
    <protectedRange sqref="B27:C27" name="Диапазон1_3"/>
  </protectedRanges>
  <mergeCells count="8">
    <mergeCell ref="B1:E1"/>
    <mergeCell ref="B3:E3"/>
    <mergeCell ref="B2:E2"/>
    <mergeCell ref="B16:E24"/>
    <mergeCell ref="C5:C6"/>
    <mergeCell ref="D5:D6"/>
    <mergeCell ref="E5:E6"/>
    <mergeCell ref="B5:B6"/>
  </mergeCells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Normal="100" workbookViewId="0">
      <selection activeCell="G10" sqref="G10"/>
    </sheetView>
  </sheetViews>
  <sheetFormatPr defaultRowHeight="15" x14ac:dyDescent="0.25"/>
  <cols>
    <col min="1" max="1" width="5" style="56" customWidth="1"/>
    <col min="4" max="4" width="13.85546875" customWidth="1"/>
    <col min="5" max="5" width="11.5703125" customWidth="1"/>
    <col min="6" max="6" width="38.7109375" customWidth="1"/>
    <col min="7" max="7" width="15.28515625" customWidth="1"/>
  </cols>
  <sheetData>
    <row r="1" spans="1:8" ht="15.75" customHeight="1" x14ac:dyDescent="0.25">
      <c r="A1" s="60"/>
      <c r="B1" s="138" t="s">
        <v>228</v>
      </c>
      <c r="C1" s="138"/>
      <c r="D1" s="138"/>
      <c r="E1" s="138"/>
      <c r="F1" s="138"/>
      <c r="G1" s="138"/>
      <c r="H1" s="5"/>
    </row>
    <row r="2" spans="1:8" ht="29.25" customHeight="1" x14ac:dyDescent="0.25">
      <c r="A2" s="70"/>
      <c r="B2" s="138"/>
      <c r="C2" s="138"/>
      <c r="D2" s="138"/>
      <c r="E2" s="138"/>
      <c r="F2" s="138"/>
      <c r="G2" s="138"/>
      <c r="H2" s="26"/>
    </row>
    <row r="3" spans="1:8" ht="15" customHeight="1" x14ac:dyDescent="0.25">
      <c r="A3" s="70"/>
      <c r="B3" s="170" t="s">
        <v>166</v>
      </c>
      <c r="C3" s="170"/>
      <c r="D3" s="170"/>
      <c r="E3" s="170"/>
      <c r="F3" s="170"/>
      <c r="G3" s="170"/>
      <c r="H3" s="26"/>
    </row>
    <row r="4" spans="1:8" ht="15" customHeight="1" x14ac:dyDescent="0.25">
      <c r="B4" s="169" t="s">
        <v>165</v>
      </c>
      <c r="C4" s="169"/>
      <c r="D4" s="169"/>
      <c r="E4" s="169"/>
      <c r="F4" s="169"/>
      <c r="G4" s="169"/>
    </row>
    <row r="5" spans="1:8" ht="12.75" customHeight="1" x14ac:dyDescent="0.25">
      <c r="A5" s="58"/>
      <c r="B5" s="122"/>
      <c r="C5" s="122"/>
      <c r="D5" s="122"/>
      <c r="E5" s="122"/>
      <c r="F5" s="122"/>
      <c r="G5" s="122"/>
      <c r="H5" s="2"/>
    </row>
    <row r="6" spans="1:8" ht="30" customHeight="1" x14ac:dyDescent="0.25">
      <c r="A6" s="58"/>
      <c r="B6" s="143" t="s">
        <v>183</v>
      </c>
      <c r="C6" s="143"/>
      <c r="D6" s="143"/>
      <c r="E6" s="143"/>
      <c r="F6" s="143"/>
      <c r="G6" s="99" t="s">
        <v>109</v>
      </c>
      <c r="H6" s="2"/>
    </row>
    <row r="7" spans="1:8" ht="21" customHeight="1" x14ac:dyDescent="0.25">
      <c r="A7" s="58"/>
      <c r="B7" s="143">
        <v>1</v>
      </c>
      <c r="C7" s="143"/>
      <c r="D7" s="143"/>
      <c r="E7" s="143"/>
      <c r="F7" s="143"/>
      <c r="G7" s="99">
        <v>2</v>
      </c>
      <c r="H7" s="2"/>
    </row>
    <row r="8" spans="1:8" ht="64.5" customHeight="1" x14ac:dyDescent="0.25">
      <c r="A8" s="58"/>
      <c r="B8" s="176" t="s">
        <v>127</v>
      </c>
      <c r="C8" s="176"/>
      <c r="D8" s="176"/>
      <c r="E8" s="176"/>
      <c r="F8" s="176"/>
      <c r="G8" s="89">
        <v>6</v>
      </c>
      <c r="H8" s="2"/>
    </row>
    <row r="9" spans="1:8" ht="81" customHeight="1" x14ac:dyDescent="0.25">
      <c r="A9" s="58"/>
      <c r="B9" s="176" t="s">
        <v>128</v>
      </c>
      <c r="C9" s="176"/>
      <c r="D9" s="176"/>
      <c r="E9" s="176"/>
      <c r="F9" s="176"/>
      <c r="G9" s="123">
        <v>0</v>
      </c>
      <c r="H9" s="2"/>
    </row>
    <row r="10" spans="1:8" ht="36.75" customHeight="1" x14ac:dyDescent="0.25">
      <c r="A10" s="58"/>
      <c r="B10" s="176" t="s">
        <v>129</v>
      </c>
      <c r="C10" s="176"/>
      <c r="D10" s="176"/>
      <c r="E10" s="176"/>
      <c r="F10" s="176"/>
      <c r="G10" s="132">
        <v>1</v>
      </c>
      <c r="H10" s="2"/>
    </row>
    <row r="11" spans="1:8" ht="38.25" customHeight="1" x14ac:dyDescent="0.25">
      <c r="A11" s="58"/>
      <c r="B11" s="2"/>
      <c r="C11" s="2"/>
      <c r="D11" s="4"/>
      <c r="E11" s="4"/>
      <c r="F11" s="4"/>
      <c r="G11" s="2"/>
      <c r="H11" s="2"/>
    </row>
    <row r="12" spans="1:8" ht="15.75" x14ac:dyDescent="0.25">
      <c r="A12" s="59"/>
      <c r="B12" s="175" t="s">
        <v>170</v>
      </c>
      <c r="C12" s="175"/>
      <c r="D12" s="175"/>
      <c r="E12" s="175"/>
      <c r="F12" s="175"/>
      <c r="G12" s="175"/>
      <c r="H12" s="3"/>
    </row>
    <row r="13" spans="1:8" x14ac:dyDescent="0.25">
      <c r="A13" s="59"/>
      <c r="B13" s="137" t="s">
        <v>219</v>
      </c>
      <c r="C13" s="137"/>
      <c r="D13" s="137"/>
      <c r="E13" s="69" t="s">
        <v>220</v>
      </c>
      <c r="F13" s="69" t="s">
        <v>169</v>
      </c>
      <c r="G13" s="65"/>
      <c r="H13" s="3"/>
    </row>
    <row r="14" spans="1:8" x14ac:dyDescent="0.25">
      <c r="A14" s="59"/>
      <c r="B14" s="1"/>
      <c r="C14" s="2"/>
      <c r="D14" s="2"/>
      <c r="E14" s="2"/>
      <c r="F14" s="2"/>
      <c r="G14" s="2"/>
      <c r="H14" s="3"/>
    </row>
  </sheetData>
  <protectedRanges>
    <protectedRange sqref="C13 E13:F13" name="Диапазон1_3_1_1"/>
  </protectedRanges>
  <mergeCells count="10">
    <mergeCell ref="B1:G2"/>
    <mergeCell ref="B3:G3"/>
    <mergeCell ref="B4:G4"/>
    <mergeCell ref="B12:G12"/>
    <mergeCell ref="B13:D13"/>
    <mergeCell ref="B7:F7"/>
    <mergeCell ref="B10:F10"/>
    <mergeCell ref="B6:F6"/>
    <mergeCell ref="B8:F8"/>
    <mergeCell ref="B9:F9"/>
  </mergeCells>
  <pageMargins left="0.19" right="0.19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activeCell="G10" sqref="G10"/>
    </sheetView>
  </sheetViews>
  <sheetFormatPr defaultRowHeight="15" x14ac:dyDescent="0.25"/>
  <cols>
    <col min="1" max="1" width="4" style="56" customWidth="1"/>
    <col min="4" max="4" width="13.85546875" customWidth="1"/>
    <col min="5" max="5" width="11.5703125" customWidth="1"/>
    <col min="6" max="6" width="31.5703125" customWidth="1"/>
    <col min="7" max="7" width="15.28515625" customWidth="1"/>
  </cols>
  <sheetData>
    <row r="1" spans="1:11" ht="15.75" customHeight="1" x14ac:dyDescent="0.25">
      <c r="A1" s="60"/>
      <c r="B1" s="138" t="s">
        <v>231</v>
      </c>
      <c r="C1" s="138"/>
      <c r="D1" s="138"/>
      <c r="E1" s="138"/>
      <c r="F1" s="138"/>
      <c r="G1" s="138"/>
      <c r="H1" s="5"/>
    </row>
    <row r="2" spans="1:11" ht="33.75" customHeight="1" x14ac:dyDescent="0.25">
      <c r="A2" s="70"/>
      <c r="B2" s="138"/>
      <c r="C2" s="138"/>
      <c r="D2" s="138"/>
      <c r="E2" s="138"/>
      <c r="F2" s="138"/>
      <c r="G2" s="138"/>
      <c r="H2" s="26"/>
    </row>
    <row r="3" spans="1:11" ht="15" customHeight="1" x14ac:dyDescent="0.25">
      <c r="A3" s="70"/>
      <c r="B3" s="170" t="s">
        <v>166</v>
      </c>
      <c r="C3" s="170"/>
      <c r="D3" s="170"/>
      <c r="E3" s="170"/>
      <c r="F3" s="170"/>
      <c r="G3" s="170"/>
      <c r="H3" s="26"/>
    </row>
    <row r="4" spans="1:11" ht="15" customHeight="1" x14ac:dyDescent="0.25">
      <c r="B4" s="169" t="s">
        <v>165</v>
      </c>
      <c r="C4" s="169"/>
      <c r="D4" s="169"/>
      <c r="E4" s="169"/>
      <c r="F4" s="169"/>
      <c r="G4" s="169"/>
    </row>
    <row r="5" spans="1:11" ht="15" customHeight="1" x14ac:dyDescent="0.25">
      <c r="A5" s="58"/>
      <c r="B5" s="121"/>
      <c r="C5" s="121"/>
      <c r="D5" s="121"/>
      <c r="E5" s="121"/>
      <c r="F5" s="121"/>
      <c r="G5" s="121"/>
      <c r="H5" s="2"/>
    </row>
    <row r="6" spans="1:11" ht="26.25" customHeight="1" x14ac:dyDescent="0.25">
      <c r="A6" s="58"/>
      <c r="B6" s="143" t="s">
        <v>183</v>
      </c>
      <c r="C6" s="143"/>
      <c r="D6" s="143"/>
      <c r="E6" s="143"/>
      <c r="F6" s="143"/>
      <c r="G6" s="99" t="s">
        <v>109</v>
      </c>
      <c r="H6" s="2"/>
    </row>
    <row r="7" spans="1:11" ht="21" customHeight="1" x14ac:dyDescent="0.25">
      <c r="A7" s="58"/>
      <c r="B7" s="143">
        <v>1</v>
      </c>
      <c r="C7" s="143"/>
      <c r="D7" s="143"/>
      <c r="E7" s="143"/>
      <c r="F7" s="143"/>
      <c r="G7" s="99">
        <v>2</v>
      </c>
      <c r="H7" s="2"/>
      <c r="K7" s="61"/>
    </row>
    <row r="8" spans="1:11" ht="63.75" customHeight="1" x14ac:dyDescent="0.25">
      <c r="A8" s="58"/>
      <c r="B8" s="176" t="s">
        <v>130</v>
      </c>
      <c r="C8" s="176"/>
      <c r="D8" s="176"/>
      <c r="E8" s="176"/>
      <c r="F8" s="176"/>
      <c r="G8" s="89">
        <v>1</v>
      </c>
      <c r="H8" s="2"/>
    </row>
    <row r="9" spans="1:11" ht="79.5" customHeight="1" x14ac:dyDescent="0.25">
      <c r="A9" s="58"/>
      <c r="B9" s="176" t="s">
        <v>131</v>
      </c>
      <c r="C9" s="176"/>
      <c r="D9" s="176"/>
      <c r="E9" s="176"/>
      <c r="F9" s="176"/>
      <c r="G9" s="123">
        <v>0</v>
      </c>
      <c r="H9" s="2"/>
    </row>
    <row r="10" spans="1:11" ht="32.25" customHeight="1" x14ac:dyDescent="0.25">
      <c r="A10" s="58"/>
      <c r="B10" s="176" t="s">
        <v>132</v>
      </c>
      <c r="C10" s="176"/>
      <c r="D10" s="176"/>
      <c r="E10" s="176"/>
      <c r="F10" s="176"/>
      <c r="G10" s="133">
        <v>1</v>
      </c>
      <c r="H10" s="2"/>
    </row>
    <row r="11" spans="1:11" ht="17.25" customHeight="1" x14ac:dyDescent="0.25">
      <c r="A11" s="58"/>
      <c r="B11" s="2"/>
      <c r="C11" s="2"/>
      <c r="D11" s="4"/>
      <c r="E11" s="4"/>
      <c r="F11" s="4"/>
      <c r="G11" s="2"/>
      <c r="H11" s="2"/>
    </row>
    <row r="12" spans="1:11" ht="15.75" x14ac:dyDescent="0.25">
      <c r="A12" s="59"/>
      <c r="B12" s="175" t="s">
        <v>170</v>
      </c>
      <c r="C12" s="175"/>
      <c r="D12" s="175"/>
      <c r="E12" s="175"/>
      <c r="F12" s="175"/>
      <c r="G12" s="175"/>
      <c r="H12" s="3"/>
    </row>
    <row r="13" spans="1:11" x14ac:dyDescent="0.25">
      <c r="A13" s="59"/>
      <c r="B13" s="137" t="s">
        <v>219</v>
      </c>
      <c r="C13" s="137"/>
      <c r="D13" s="137"/>
      <c r="E13" s="69" t="s">
        <v>220</v>
      </c>
      <c r="F13" s="69" t="s">
        <v>169</v>
      </c>
      <c r="G13" s="65"/>
      <c r="H13" s="3"/>
    </row>
    <row r="14" spans="1:11" x14ac:dyDescent="0.25">
      <c r="A14" s="59"/>
      <c r="B14" s="57"/>
      <c r="C14" s="58"/>
      <c r="D14" s="58"/>
      <c r="E14" s="58"/>
      <c r="F14" s="58"/>
      <c r="G14" s="58"/>
      <c r="H14" s="3"/>
    </row>
  </sheetData>
  <protectedRanges>
    <protectedRange sqref="C13 E13:F13" name="Диапазон1_3_1_1"/>
  </protectedRanges>
  <mergeCells count="10">
    <mergeCell ref="B12:G12"/>
    <mergeCell ref="B13:D13"/>
    <mergeCell ref="B1:G2"/>
    <mergeCell ref="B3:G3"/>
    <mergeCell ref="B4:G4"/>
    <mergeCell ref="B10:F10"/>
    <mergeCell ref="B6:F6"/>
    <mergeCell ref="B7:F7"/>
    <mergeCell ref="B8:F8"/>
    <mergeCell ref="B9:F9"/>
  </mergeCells>
  <pageMargins left="0.19" right="0.19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F10" sqref="F10"/>
    </sheetView>
  </sheetViews>
  <sheetFormatPr defaultRowHeight="15" x14ac:dyDescent="0.25"/>
  <cols>
    <col min="3" max="3" width="13.85546875" customWidth="1"/>
    <col min="4" max="4" width="11.5703125" customWidth="1"/>
    <col min="5" max="5" width="42.7109375" customWidth="1"/>
    <col min="6" max="6" width="15.28515625" customWidth="1"/>
  </cols>
  <sheetData>
    <row r="1" spans="1:7" ht="15.75" customHeight="1" x14ac:dyDescent="0.25">
      <c r="A1" s="138" t="s">
        <v>230</v>
      </c>
      <c r="B1" s="138"/>
      <c r="C1" s="138"/>
      <c r="D1" s="138"/>
      <c r="E1" s="138"/>
      <c r="F1" s="138"/>
      <c r="G1" s="5"/>
    </row>
    <row r="2" spans="1:7" ht="40.5" customHeight="1" x14ac:dyDescent="0.25">
      <c r="A2" s="138"/>
      <c r="B2" s="138"/>
      <c r="C2" s="138"/>
      <c r="D2" s="138"/>
      <c r="E2" s="138"/>
      <c r="F2" s="138"/>
      <c r="G2" s="26"/>
    </row>
    <row r="3" spans="1:7" ht="15" customHeight="1" x14ac:dyDescent="0.25">
      <c r="A3" s="170" t="s">
        <v>166</v>
      </c>
      <c r="B3" s="170"/>
      <c r="C3" s="170"/>
      <c r="D3" s="170"/>
      <c r="E3" s="170"/>
      <c r="F3" s="170"/>
      <c r="G3" s="26"/>
    </row>
    <row r="4" spans="1:7" ht="15" customHeight="1" x14ac:dyDescent="0.25">
      <c r="A4" s="169" t="s">
        <v>165</v>
      </c>
      <c r="B4" s="169"/>
      <c r="C4" s="169"/>
      <c r="D4" s="169"/>
      <c r="E4" s="169"/>
      <c r="F4" s="169"/>
    </row>
    <row r="5" spans="1:7" ht="15" customHeight="1" x14ac:dyDescent="0.25">
      <c r="A5" s="121"/>
      <c r="B5" s="121"/>
      <c r="C5" s="121"/>
      <c r="D5" s="121"/>
      <c r="E5" s="121"/>
      <c r="F5" s="121"/>
      <c r="G5" s="2"/>
    </row>
    <row r="6" spans="1:7" ht="26.25" customHeight="1" x14ac:dyDescent="0.25">
      <c r="A6" s="143" t="s">
        <v>183</v>
      </c>
      <c r="B6" s="143"/>
      <c r="C6" s="143"/>
      <c r="D6" s="143"/>
      <c r="E6" s="143"/>
      <c r="F6" s="99" t="s">
        <v>109</v>
      </c>
      <c r="G6" s="2"/>
    </row>
    <row r="7" spans="1:7" ht="21" customHeight="1" x14ac:dyDescent="0.25">
      <c r="A7" s="143">
        <v>1</v>
      </c>
      <c r="B7" s="143"/>
      <c r="C7" s="143"/>
      <c r="D7" s="143"/>
      <c r="E7" s="143"/>
      <c r="F7" s="99">
        <v>2</v>
      </c>
      <c r="G7" s="2"/>
    </row>
    <row r="8" spans="1:7" ht="66" customHeight="1" x14ac:dyDescent="0.25">
      <c r="A8" s="142" t="s">
        <v>223</v>
      </c>
      <c r="B8" s="142"/>
      <c r="C8" s="142"/>
      <c r="D8" s="142"/>
      <c r="E8" s="142"/>
      <c r="F8" s="89">
        <v>0</v>
      </c>
      <c r="G8" s="2"/>
    </row>
    <row r="9" spans="1:7" ht="36" customHeight="1" x14ac:dyDescent="0.25">
      <c r="A9" s="142" t="s">
        <v>222</v>
      </c>
      <c r="B9" s="142"/>
      <c r="C9" s="142"/>
      <c r="D9" s="142"/>
      <c r="E9" s="142"/>
      <c r="F9" s="124">
        <v>0.6</v>
      </c>
      <c r="G9" s="2"/>
    </row>
    <row r="10" spans="1:7" ht="35.25" customHeight="1" x14ac:dyDescent="0.25">
      <c r="A10" s="142" t="s">
        <v>221</v>
      </c>
      <c r="B10" s="142"/>
      <c r="C10" s="142"/>
      <c r="D10" s="142"/>
      <c r="E10" s="142"/>
      <c r="F10" s="133">
        <v>1</v>
      </c>
      <c r="G10" s="2"/>
    </row>
    <row r="11" spans="1:7" ht="15.75" customHeight="1" x14ac:dyDescent="0.25">
      <c r="A11" s="2"/>
      <c r="B11" s="2"/>
      <c r="C11" s="4"/>
      <c r="D11" s="4"/>
      <c r="E11" s="4"/>
      <c r="F11" s="2"/>
      <c r="G11" s="2"/>
    </row>
    <row r="12" spans="1:7" ht="15.75" x14ac:dyDescent="0.25">
      <c r="A12" s="175" t="s">
        <v>170</v>
      </c>
      <c r="B12" s="175"/>
      <c r="C12" s="175"/>
      <c r="D12" s="175"/>
      <c r="E12" s="175"/>
      <c r="F12" s="175"/>
      <c r="G12" s="3"/>
    </row>
    <row r="13" spans="1:7" x14ac:dyDescent="0.25">
      <c r="A13" s="137" t="s">
        <v>219</v>
      </c>
      <c r="B13" s="137"/>
      <c r="C13" s="137"/>
      <c r="D13" s="69" t="s">
        <v>220</v>
      </c>
      <c r="E13" s="69" t="s">
        <v>169</v>
      </c>
      <c r="F13" s="65"/>
      <c r="G13" s="3"/>
    </row>
    <row r="14" spans="1:7" x14ac:dyDescent="0.25">
      <c r="A14" s="1"/>
      <c r="B14" s="2"/>
      <c r="C14" s="2"/>
      <c r="D14" s="2"/>
      <c r="E14" s="2"/>
      <c r="F14" s="2"/>
      <c r="G14" s="3"/>
    </row>
  </sheetData>
  <protectedRanges>
    <protectedRange sqref="B13 D13:E13" name="Диапазон1_3_1_1"/>
  </protectedRanges>
  <mergeCells count="10">
    <mergeCell ref="A1:F2"/>
    <mergeCell ref="A3:F3"/>
    <mergeCell ref="A4:F4"/>
    <mergeCell ref="A12:F12"/>
    <mergeCell ref="A13:C13"/>
    <mergeCell ref="A10:E10"/>
    <mergeCell ref="A6:E6"/>
    <mergeCell ref="A7:E7"/>
    <mergeCell ref="A8:E8"/>
    <mergeCell ref="A9:E9"/>
  </mergeCells>
  <pageMargins left="0.19" right="0.19" top="0.75" bottom="0.75" header="0.3" footer="0.3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J3" sqref="J3"/>
    </sheetView>
  </sheetViews>
  <sheetFormatPr defaultRowHeight="15" x14ac:dyDescent="0.25"/>
  <cols>
    <col min="1" max="1" width="26.28515625" style="7" customWidth="1"/>
    <col min="2" max="2" width="20.42578125" style="7" customWidth="1"/>
    <col min="3" max="3" width="24.140625" style="7" customWidth="1"/>
    <col min="4" max="4" width="14.85546875" style="7" customWidth="1"/>
    <col min="5" max="5" width="12.140625" style="7" customWidth="1"/>
    <col min="6" max="6" width="15" style="7" customWidth="1"/>
    <col min="7" max="7" width="17" style="11" customWidth="1"/>
    <col min="8" max="8" width="13.140625" style="7" customWidth="1"/>
    <col min="9" max="9" width="9.140625" style="7"/>
  </cols>
  <sheetData>
    <row r="1" spans="1:8" ht="36" customHeight="1" x14ac:dyDescent="0.25">
      <c r="A1" s="138" t="s">
        <v>229</v>
      </c>
      <c r="B1" s="138"/>
      <c r="C1" s="138"/>
      <c r="D1" s="138"/>
      <c r="E1" s="138"/>
      <c r="F1" s="138"/>
      <c r="G1" s="138"/>
      <c r="H1" s="138"/>
    </row>
    <row r="2" spans="1:8" ht="15" customHeight="1" x14ac:dyDescent="0.25">
      <c r="A2" s="45"/>
      <c r="B2" s="178" t="s">
        <v>166</v>
      </c>
      <c r="C2" s="178"/>
      <c r="D2" s="178"/>
      <c r="E2" s="178"/>
      <c r="F2" s="45"/>
      <c r="G2" s="45"/>
      <c r="H2" s="45"/>
    </row>
    <row r="3" spans="1:8" ht="15" customHeight="1" x14ac:dyDescent="0.25">
      <c r="A3" s="45"/>
      <c r="B3" s="179" t="s">
        <v>171</v>
      </c>
      <c r="C3" s="179"/>
      <c r="D3" s="179"/>
      <c r="E3" s="179"/>
      <c r="F3" s="45"/>
      <c r="G3" s="45"/>
      <c r="H3" s="45"/>
    </row>
    <row r="4" spans="1:8" ht="15" customHeight="1" x14ac:dyDescent="0.25">
      <c r="A4" s="45"/>
      <c r="B4" s="45"/>
      <c r="C4" s="45"/>
      <c r="D4" s="45"/>
      <c r="E4" s="45"/>
      <c r="F4" s="45"/>
      <c r="G4" s="45"/>
      <c r="H4" s="45"/>
    </row>
    <row r="5" spans="1:8" ht="32.25" customHeight="1" x14ac:dyDescent="0.25">
      <c r="A5" s="143" t="s">
        <v>172</v>
      </c>
      <c r="B5" s="143"/>
      <c r="C5" s="143"/>
      <c r="D5" s="143" t="s">
        <v>10</v>
      </c>
      <c r="E5" s="143"/>
      <c r="F5" s="143" t="s">
        <v>13</v>
      </c>
      <c r="G5" s="143" t="s">
        <v>14</v>
      </c>
      <c r="H5" s="143" t="s">
        <v>15</v>
      </c>
    </row>
    <row r="6" spans="1:8" ht="32.25" customHeight="1" x14ac:dyDescent="0.25">
      <c r="A6" s="143"/>
      <c r="B6" s="143"/>
      <c r="C6" s="143"/>
      <c r="D6" s="99" t="s">
        <v>11</v>
      </c>
      <c r="E6" s="99" t="s">
        <v>12</v>
      </c>
      <c r="F6" s="143"/>
      <c r="G6" s="143"/>
      <c r="H6" s="143"/>
    </row>
    <row r="7" spans="1:8" ht="14.25" customHeight="1" x14ac:dyDescent="0.25">
      <c r="A7" s="184">
        <v>1</v>
      </c>
      <c r="B7" s="185"/>
      <c r="C7" s="186"/>
      <c r="D7" s="99">
        <v>2</v>
      </c>
      <c r="E7" s="99">
        <v>3</v>
      </c>
      <c r="F7" s="100">
        <v>4</v>
      </c>
      <c r="G7" s="100">
        <v>5</v>
      </c>
      <c r="H7" s="100">
        <v>6</v>
      </c>
    </row>
    <row r="8" spans="1:8" ht="54.75" customHeight="1" x14ac:dyDescent="0.25">
      <c r="A8" s="180" t="s">
        <v>16</v>
      </c>
      <c r="B8" s="181"/>
      <c r="C8" s="182"/>
      <c r="D8" s="101" t="s">
        <v>121</v>
      </c>
      <c r="E8" s="101" t="s">
        <v>121</v>
      </c>
      <c r="F8" s="102" t="s">
        <v>121</v>
      </c>
      <c r="G8" s="103" t="s">
        <v>121</v>
      </c>
      <c r="H8" s="103">
        <f>(H10+H11)/2</f>
        <v>2</v>
      </c>
    </row>
    <row r="9" spans="1:8" ht="18" customHeight="1" x14ac:dyDescent="0.25">
      <c r="A9" s="177" t="s">
        <v>17</v>
      </c>
      <c r="B9" s="177"/>
      <c r="C9" s="177"/>
      <c r="D9" s="84"/>
      <c r="E9" s="84"/>
      <c r="F9" s="99"/>
      <c r="G9" s="99"/>
      <c r="H9" s="99"/>
    </row>
    <row r="10" spans="1:8" ht="51" customHeight="1" x14ac:dyDescent="0.25">
      <c r="A10" s="177" t="s">
        <v>18</v>
      </c>
      <c r="B10" s="177"/>
      <c r="C10" s="177"/>
      <c r="D10" s="99">
        <v>1</v>
      </c>
      <c r="E10" s="99">
        <v>1</v>
      </c>
      <c r="F10" s="104">
        <f>D10/E10</f>
        <v>1</v>
      </c>
      <c r="G10" s="105" t="s">
        <v>37</v>
      </c>
      <c r="H10" s="106">
        <v>2</v>
      </c>
    </row>
    <row r="11" spans="1:8" ht="69.75" customHeight="1" x14ac:dyDescent="0.25">
      <c r="A11" s="177" t="s">
        <v>173</v>
      </c>
      <c r="B11" s="177"/>
      <c r="C11" s="177"/>
      <c r="D11" s="99">
        <v>1</v>
      </c>
      <c r="E11" s="99">
        <v>1</v>
      </c>
      <c r="F11" s="104">
        <f>D11/E11</f>
        <v>1</v>
      </c>
      <c r="G11" s="105" t="s">
        <v>37</v>
      </c>
      <c r="H11" s="106">
        <v>2</v>
      </c>
    </row>
    <row r="12" spans="1:8" ht="14.25" customHeight="1" x14ac:dyDescent="0.25">
      <c r="A12" s="177" t="s">
        <v>19</v>
      </c>
      <c r="B12" s="177"/>
      <c r="C12" s="177"/>
      <c r="D12" s="84"/>
      <c r="E12" s="84"/>
      <c r="F12" s="106"/>
      <c r="G12" s="106"/>
      <c r="H12" s="106"/>
    </row>
    <row r="13" spans="1:8" ht="34.5" customHeight="1" x14ac:dyDescent="0.25">
      <c r="A13" s="177" t="s">
        <v>20</v>
      </c>
      <c r="B13" s="177"/>
      <c r="C13" s="177"/>
      <c r="D13" s="99">
        <v>1</v>
      </c>
      <c r="E13" s="99">
        <v>1</v>
      </c>
      <c r="F13" s="104">
        <f>D13/E13</f>
        <v>1</v>
      </c>
      <c r="G13" s="106" t="s">
        <v>121</v>
      </c>
      <c r="H13" s="106" t="s">
        <v>121</v>
      </c>
    </row>
    <row r="14" spans="1:8" ht="50.25" customHeight="1" x14ac:dyDescent="0.25">
      <c r="A14" s="177" t="s">
        <v>21</v>
      </c>
      <c r="B14" s="177"/>
      <c r="C14" s="177"/>
      <c r="D14" s="99">
        <v>1</v>
      </c>
      <c r="E14" s="99">
        <v>1</v>
      </c>
      <c r="F14" s="104">
        <f>D14/E14</f>
        <v>1</v>
      </c>
      <c r="G14" s="106" t="s">
        <v>121</v>
      </c>
      <c r="H14" s="106" t="s">
        <v>121</v>
      </c>
    </row>
    <row r="15" spans="1:8" ht="33" customHeight="1" x14ac:dyDescent="0.25">
      <c r="A15" s="177" t="s">
        <v>22</v>
      </c>
      <c r="B15" s="177"/>
      <c r="C15" s="177"/>
      <c r="D15" s="99">
        <v>1</v>
      </c>
      <c r="E15" s="99">
        <v>1</v>
      </c>
      <c r="F15" s="104">
        <f>D15/E15</f>
        <v>1</v>
      </c>
      <c r="G15" s="106" t="s">
        <v>121</v>
      </c>
      <c r="H15" s="106" t="s">
        <v>121</v>
      </c>
    </row>
    <row r="16" spans="1:8" ht="49.5" customHeight="1" x14ac:dyDescent="0.25">
      <c r="A16" s="177" t="s">
        <v>23</v>
      </c>
      <c r="B16" s="177"/>
      <c r="C16" s="177"/>
      <c r="D16" s="99">
        <v>1</v>
      </c>
      <c r="E16" s="99">
        <v>1</v>
      </c>
      <c r="F16" s="104">
        <f>D16/E16</f>
        <v>1</v>
      </c>
      <c r="G16" s="106" t="s">
        <v>121</v>
      </c>
      <c r="H16" s="106" t="s">
        <v>121</v>
      </c>
    </row>
    <row r="17" spans="1:9" ht="49.5" customHeight="1" x14ac:dyDescent="0.25">
      <c r="A17" s="183" t="s">
        <v>24</v>
      </c>
      <c r="B17" s="183"/>
      <c r="C17" s="183"/>
      <c r="D17" s="101" t="s">
        <v>121</v>
      </c>
      <c r="E17" s="101" t="s">
        <v>121</v>
      </c>
      <c r="F17" s="102" t="s">
        <v>121</v>
      </c>
      <c r="G17" s="107" t="s">
        <v>121</v>
      </c>
      <c r="H17" s="107">
        <f>(H19+H20+H21)/3</f>
        <v>2</v>
      </c>
    </row>
    <row r="18" spans="1:9" ht="15.75" x14ac:dyDescent="0.25">
      <c r="A18" s="177" t="s">
        <v>25</v>
      </c>
      <c r="B18" s="177"/>
      <c r="C18" s="177"/>
      <c r="D18" s="84"/>
      <c r="E18" s="84"/>
      <c r="F18" s="106"/>
      <c r="G18" s="106"/>
      <c r="H18" s="106"/>
    </row>
    <row r="19" spans="1:9" ht="37.5" customHeight="1" x14ac:dyDescent="0.25">
      <c r="A19" s="177" t="s">
        <v>26</v>
      </c>
      <c r="B19" s="177"/>
      <c r="C19" s="177"/>
      <c r="D19" s="99">
        <v>1</v>
      </c>
      <c r="E19" s="99">
        <v>1</v>
      </c>
      <c r="F19" s="104">
        <f>D19/E19</f>
        <v>1</v>
      </c>
      <c r="G19" s="105" t="s">
        <v>37</v>
      </c>
      <c r="H19" s="106">
        <v>2</v>
      </c>
    </row>
    <row r="20" spans="1:9" ht="54" customHeight="1" x14ac:dyDescent="0.25">
      <c r="A20" s="177" t="s">
        <v>27</v>
      </c>
      <c r="B20" s="177"/>
      <c r="C20" s="177"/>
      <c r="D20" s="82">
        <v>0</v>
      </c>
      <c r="E20" s="82">
        <v>0</v>
      </c>
      <c r="F20" s="104">
        <v>1</v>
      </c>
      <c r="G20" s="105" t="s">
        <v>37</v>
      </c>
      <c r="H20" s="106">
        <v>2</v>
      </c>
    </row>
    <row r="21" spans="1:9" ht="51" customHeight="1" x14ac:dyDescent="0.25">
      <c r="A21" s="177" t="s">
        <v>28</v>
      </c>
      <c r="B21" s="177"/>
      <c r="C21" s="177"/>
      <c r="D21" s="99">
        <v>0</v>
      </c>
      <c r="E21" s="99">
        <v>0</v>
      </c>
      <c r="F21" s="104">
        <v>1</v>
      </c>
      <c r="G21" s="105" t="s">
        <v>37</v>
      </c>
      <c r="H21" s="106">
        <v>2</v>
      </c>
    </row>
    <row r="22" spans="1:9" ht="69.75" customHeight="1" x14ac:dyDescent="0.25">
      <c r="A22" s="183" t="s">
        <v>29</v>
      </c>
      <c r="B22" s="183"/>
      <c r="C22" s="183"/>
      <c r="D22" s="101">
        <v>1</v>
      </c>
      <c r="E22" s="101">
        <v>1</v>
      </c>
      <c r="F22" s="102">
        <v>1</v>
      </c>
      <c r="G22" s="108" t="s">
        <v>37</v>
      </c>
      <c r="H22" s="107">
        <v>2</v>
      </c>
    </row>
    <row r="23" spans="1:9" ht="69" customHeight="1" x14ac:dyDescent="0.25">
      <c r="A23" s="183" t="s">
        <v>30</v>
      </c>
      <c r="B23" s="183"/>
      <c r="C23" s="183"/>
      <c r="D23" s="101">
        <v>1</v>
      </c>
      <c r="E23" s="101">
        <v>1</v>
      </c>
      <c r="F23" s="102">
        <v>1</v>
      </c>
      <c r="G23" s="108" t="s">
        <v>37</v>
      </c>
      <c r="H23" s="107">
        <v>2</v>
      </c>
    </row>
    <row r="24" spans="1:9" ht="54" customHeight="1" x14ac:dyDescent="0.25">
      <c r="A24" s="183" t="s">
        <v>31</v>
      </c>
      <c r="B24" s="183"/>
      <c r="C24" s="183"/>
      <c r="D24" s="101">
        <f>D25</f>
        <v>0</v>
      </c>
      <c r="E24" s="101">
        <f>E25</f>
        <v>0</v>
      </c>
      <c r="F24" s="102">
        <v>1</v>
      </c>
      <c r="G24" s="108" t="s">
        <v>38</v>
      </c>
      <c r="H24" s="107">
        <v>2</v>
      </c>
    </row>
    <row r="25" spans="1:9" ht="70.5" customHeight="1" x14ac:dyDescent="0.25">
      <c r="A25" s="177" t="s">
        <v>32</v>
      </c>
      <c r="B25" s="177"/>
      <c r="C25" s="177"/>
      <c r="D25" s="99">
        <v>0</v>
      </c>
      <c r="E25" s="99">
        <v>0</v>
      </c>
      <c r="F25" s="104">
        <v>1</v>
      </c>
      <c r="G25" s="106"/>
      <c r="H25" s="106">
        <v>2</v>
      </c>
    </row>
    <row r="26" spans="1:9" ht="50.25" customHeight="1" x14ac:dyDescent="0.25">
      <c r="A26" s="183" t="s">
        <v>33</v>
      </c>
      <c r="B26" s="183"/>
      <c r="C26" s="183"/>
      <c r="D26" s="101" t="s">
        <v>121</v>
      </c>
      <c r="E26" s="101" t="s">
        <v>121</v>
      </c>
      <c r="F26" s="102" t="s">
        <v>121</v>
      </c>
      <c r="G26" s="107" t="s">
        <v>121</v>
      </c>
      <c r="H26" s="107">
        <v>2</v>
      </c>
    </row>
    <row r="27" spans="1:9" ht="18" customHeight="1" x14ac:dyDescent="0.25">
      <c r="A27" s="177" t="s">
        <v>17</v>
      </c>
      <c r="B27" s="177"/>
      <c r="C27" s="177"/>
      <c r="D27" s="84"/>
      <c r="E27" s="84"/>
      <c r="F27" s="102"/>
      <c r="G27" s="106"/>
      <c r="H27" s="106"/>
    </row>
    <row r="28" spans="1:9" ht="69" customHeight="1" x14ac:dyDescent="0.25">
      <c r="A28" s="177" t="s">
        <v>34</v>
      </c>
      <c r="B28" s="177"/>
      <c r="C28" s="177"/>
      <c r="D28" s="99">
        <v>0</v>
      </c>
      <c r="E28" s="99">
        <v>0</v>
      </c>
      <c r="F28" s="104">
        <v>1</v>
      </c>
      <c r="G28" s="106" t="s">
        <v>38</v>
      </c>
      <c r="H28" s="106">
        <v>2</v>
      </c>
    </row>
    <row r="29" spans="1:9" ht="81.75" customHeight="1" x14ac:dyDescent="0.25">
      <c r="A29" s="177" t="s">
        <v>35</v>
      </c>
      <c r="B29" s="177"/>
      <c r="C29" s="177"/>
      <c r="D29" s="99">
        <v>0</v>
      </c>
      <c r="E29" s="99">
        <v>0</v>
      </c>
      <c r="F29" s="104">
        <v>1</v>
      </c>
      <c r="G29" s="106" t="s">
        <v>38</v>
      </c>
      <c r="H29" s="106">
        <v>2</v>
      </c>
    </row>
    <row r="30" spans="1:9" ht="15.75" x14ac:dyDescent="0.25">
      <c r="A30" s="183" t="s">
        <v>36</v>
      </c>
      <c r="B30" s="183"/>
      <c r="C30" s="183"/>
      <c r="D30" s="109" t="s">
        <v>121</v>
      </c>
      <c r="E30" s="109" t="s">
        <v>121</v>
      </c>
      <c r="F30" s="110" t="s">
        <v>121</v>
      </c>
      <c r="G30" s="107" t="s">
        <v>121</v>
      </c>
      <c r="H30" s="107">
        <f>(H26+H24+H23+H22+H17+H8)/6</f>
        <v>2</v>
      </c>
    </row>
    <row r="31" spans="1:9" ht="32.25" customHeight="1" x14ac:dyDescent="0.25">
      <c r="B31" s="21"/>
      <c r="C31" s="21"/>
      <c r="D31" s="21"/>
      <c r="E31" s="21"/>
      <c r="F31" s="21"/>
      <c r="G31" s="22"/>
    </row>
    <row r="32" spans="1:9" s="51" customFormat="1" ht="15.75" x14ac:dyDescent="0.25">
      <c r="A32" s="33" t="s">
        <v>176</v>
      </c>
      <c r="B32" s="49"/>
      <c r="C32" s="49"/>
      <c r="D32" s="49"/>
      <c r="E32" s="49"/>
      <c r="F32" s="49"/>
      <c r="G32" s="49"/>
      <c r="H32" s="50"/>
      <c r="I32" s="50"/>
    </row>
    <row r="33" spans="1:9" s="6" customFormat="1" ht="12.75" x14ac:dyDescent="0.2">
      <c r="A33" s="12" t="s">
        <v>189</v>
      </c>
      <c r="B33" s="13"/>
      <c r="C33" s="13" t="s">
        <v>175</v>
      </c>
      <c r="D33" s="13"/>
      <c r="E33" s="13"/>
      <c r="F33" s="13"/>
      <c r="G33" s="14"/>
      <c r="H33" s="13"/>
      <c r="I33" s="13"/>
    </row>
    <row r="34" spans="1:9" ht="15.75" x14ac:dyDescent="0.25">
      <c r="A34" s="15"/>
    </row>
  </sheetData>
  <mergeCells count="32">
    <mergeCell ref="A26:C26"/>
    <mergeCell ref="A27:C27"/>
    <mergeCell ref="A28:C28"/>
    <mergeCell ref="A29:C29"/>
    <mergeCell ref="A30:C30"/>
    <mergeCell ref="A21:C21"/>
    <mergeCell ref="A22:C22"/>
    <mergeCell ref="A23:C23"/>
    <mergeCell ref="A24:C24"/>
    <mergeCell ref="A25:C25"/>
    <mergeCell ref="A20:C20"/>
    <mergeCell ref="A5:C6"/>
    <mergeCell ref="D5:E5"/>
    <mergeCell ref="A13:C13"/>
    <mergeCell ref="A14:C14"/>
    <mergeCell ref="A15:C15"/>
    <mergeCell ref="A16:C16"/>
    <mergeCell ref="A17:C17"/>
    <mergeCell ref="A18:C18"/>
    <mergeCell ref="A19:C19"/>
    <mergeCell ref="A10:C10"/>
    <mergeCell ref="A7:C7"/>
    <mergeCell ref="A9:C9"/>
    <mergeCell ref="F5:F6"/>
    <mergeCell ref="G5:G6"/>
    <mergeCell ref="A11:C11"/>
    <mergeCell ref="A12:C12"/>
    <mergeCell ref="A1:H1"/>
    <mergeCell ref="B2:E2"/>
    <mergeCell ref="B3:E3"/>
    <mergeCell ref="H5:H6"/>
    <mergeCell ref="A8:C8"/>
  </mergeCells>
  <pageMargins left="0.47" right="0.25" top="0.51" bottom="0.35" header="0.43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1.1</vt:lpstr>
      <vt:lpstr>1.2</vt:lpstr>
      <vt:lpstr>1.3</vt:lpstr>
      <vt:lpstr>1.6</vt:lpstr>
      <vt:lpstr>1.9</vt:lpstr>
      <vt:lpstr>3.1</vt:lpstr>
      <vt:lpstr>3.2</vt:lpstr>
      <vt:lpstr>3.3</vt:lpstr>
      <vt:lpstr>6.1</vt:lpstr>
      <vt:lpstr>6.2</vt:lpstr>
      <vt:lpstr>6.3</vt:lpstr>
      <vt:lpstr>6.4</vt:lpstr>
      <vt:lpstr>7.1</vt:lpstr>
      <vt:lpstr>7.2</vt:lpstr>
      <vt:lpstr>'1.1'!Область_печати</vt:lpstr>
      <vt:lpstr>'1.6'!Область_печати</vt:lpstr>
      <vt:lpstr>'1.9'!Область_печати</vt:lpstr>
      <vt:lpstr>'3.1'!Область_печати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2020-03-23T05:08:03Z</dcterms:modified>
</cp:coreProperties>
</file>